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autoCompressPictures="0" defaultThemeVersion="124226"/>
  <mc:AlternateContent xmlns:mc="http://schemas.openxmlformats.org/markup-compatibility/2006">
    <mc:Choice Requires="x15">
      <x15ac:absPath xmlns:x15ac="http://schemas.microsoft.com/office/spreadsheetml/2010/11/ac" url="C:\Users\PRIYA\Desktop\Emission Estimates  Phase I&amp;II\I\5. Waste\"/>
    </mc:Choice>
  </mc:AlternateContent>
  <xr:revisionPtr revIDLastSave="0" documentId="13_ncr:1_{79F24B57-5521-402F-9BF7-41EB70906EE8}" xr6:coauthVersionLast="44" xr6:coauthVersionMax="44" xr10:uidLastSave="{00000000-0000-0000-0000-000000000000}"/>
  <bookViews>
    <workbookView xWindow="-120" yWindow="-120" windowWidth="20730" windowHeight="11160" xr2:uid="{00000000-000D-0000-FFFF-FFFF00000000}"/>
  </bookViews>
  <sheets>
    <sheet name="Introduction" sheetId="10" r:id="rId1"/>
    <sheet name="Description" sheetId="11" r:id="rId2"/>
    <sheet name="Summary" sheetId="7" r:id="rId3"/>
    <sheet name="Final results - CH4" sheetId="2" r:id="rId4"/>
    <sheet name="Final Results - N2O" sheetId="6" r:id="rId5"/>
    <sheet name="flowsheet for CH4 emissions" sheetId="3" r:id="rId6"/>
    <sheet name="flowsheet for N2O emissions" sheetId="8" r:id="rId7"/>
    <sheet name="IPCC Methodology" sheetId="4" r:id="rId8"/>
  </sheets>
  <externalReferences>
    <externalReference r:id="rId9"/>
    <externalReference r:id="rId10"/>
  </externalReferences>
  <definedNames>
    <definedName name="__123Graph_A" localSheetId="4" hidden="1">[1]EVAREBR!#REF!</definedName>
    <definedName name="__123Graph_A" localSheetId="5" hidden="1">[1]EVAREBR!#REF!</definedName>
    <definedName name="__123Graph_A" localSheetId="6" hidden="1">[1]EVAREBR!#REF!</definedName>
    <definedName name="__123Graph_A" hidden="1">[1]EVAREBR!#REF!</definedName>
    <definedName name="__123Graph_ABRA" localSheetId="4" hidden="1">[1]EVAREBR!#REF!</definedName>
    <definedName name="__123Graph_ABRA" localSheetId="6" hidden="1">[1]EVAREBR!#REF!</definedName>
    <definedName name="__123Graph_ABRA" hidden="1">[1]EVAREBR!#REF!</definedName>
    <definedName name="__123Graph_X" localSheetId="4" hidden="1">#REF!</definedName>
    <definedName name="__123Graph_X" localSheetId="5" hidden="1">#REF!</definedName>
    <definedName name="__123Graph_X" localSheetId="6" hidden="1">#REF!</definedName>
    <definedName name="__123Graph_X" hidden="1">#REF!</definedName>
    <definedName name="__123Graph_XBRA" localSheetId="4" hidden="1">#REF!</definedName>
    <definedName name="__123Graph_XBRA" localSheetId="5" hidden="1">#REF!</definedName>
    <definedName name="__123Graph_XBRA" localSheetId="6" hidden="1">#REF!</definedName>
    <definedName name="__123Graph_XBRA" hidden="1">#REF!</definedName>
    <definedName name="_TAB1">#N/A</definedName>
    <definedName name="_TAB2" localSheetId="4">#REF!</definedName>
    <definedName name="_TAB2" localSheetId="5">#REF!</definedName>
    <definedName name="_TAB2" localSheetId="6">#REF!</definedName>
    <definedName name="_TAB2">#REF!</definedName>
    <definedName name="AAAAA" localSheetId="4" hidden="1">[1]EVAREBR!#REF!</definedName>
    <definedName name="AAAAA" localSheetId="5" hidden="1">[1]EVAREBR!#REF!</definedName>
    <definedName name="AAAAA" localSheetId="6" hidden="1">[1]EVAREBR!#REF!</definedName>
    <definedName name="AAAAA" hidden="1">[1]EVAREBR!#REF!</definedName>
    <definedName name="BA_SUL">#N/A</definedName>
    <definedName name="DF" localSheetId="4">[2]MILHO1A!#REF!</definedName>
    <definedName name="DF" localSheetId="5">[2]MILHO1A!#REF!</definedName>
    <definedName name="DF" localSheetId="6">[2]MILHO1A!#REF!</definedName>
    <definedName name="DF">[2]MILHO1A!#REF!</definedName>
    <definedName name="ES" localSheetId="4">[2]MILHO1A!#REF!</definedName>
    <definedName name="ES" localSheetId="6">[2]MILHO1A!#REF!</definedName>
    <definedName name="ES">[2]MILHO1A!#REF!</definedName>
    <definedName name="GO" localSheetId="4">[2]MILHO1A!#REF!</definedName>
    <definedName name="GO" localSheetId="6">[2]MILHO1A!#REF!</definedName>
    <definedName name="GO">[2]MILHO1A!#REF!</definedName>
    <definedName name="MG" localSheetId="4">[2]MILHO1A!#REF!</definedName>
    <definedName name="MG" localSheetId="6">[2]MILHO1A!#REF!</definedName>
    <definedName name="MG">[2]MILHO1A!#REF!</definedName>
    <definedName name="MILHO_2__SAFRA" localSheetId="4">#REF!</definedName>
    <definedName name="MILHO_2__SAFRA" localSheetId="5">#REF!</definedName>
    <definedName name="MILHO_2__SAFRA" localSheetId="6">#REF!</definedName>
    <definedName name="MILHO_2__SAFRA">#REF!</definedName>
    <definedName name="MS" localSheetId="4">[2]MILHO1A!#REF!</definedName>
    <definedName name="MS" localSheetId="5">[2]MILHO1A!#REF!</definedName>
    <definedName name="MS" localSheetId="6">[2]MILHO1A!#REF!</definedName>
    <definedName name="MS">[2]MILHO1A!#REF!</definedName>
    <definedName name="MT" localSheetId="4">[2]MILHO1A!#REF!</definedName>
    <definedName name="MT" localSheetId="5">[2]MILHO1A!#REF!</definedName>
    <definedName name="MT" localSheetId="6">[2]MILHO1A!#REF!</definedName>
    <definedName name="MT">[2]MILHO1A!#REF!</definedName>
    <definedName name="PR" localSheetId="4">[2]MILHO1A!#REF!</definedName>
    <definedName name="PR" localSheetId="5">[2]MILHO1A!#REF!</definedName>
    <definedName name="PR" localSheetId="6">[2]MILHO1A!#REF!</definedName>
    <definedName name="PR">[2]MILHO1A!#REF!</definedName>
    <definedName name="_xlnm.Print_Area" localSheetId="7">'IPCC Methodology'!$B$3:$G$32</definedName>
    <definedName name="QUADRO2" localSheetId="4">#REF!</definedName>
    <definedName name="QUADRO2" localSheetId="5">#REF!</definedName>
    <definedName name="QUADRO2" localSheetId="6">#REF!</definedName>
    <definedName name="QUADRO2">#REF!</definedName>
    <definedName name="QUADRO3" localSheetId="4">#REF!</definedName>
    <definedName name="QUADRO3" localSheetId="5">#REF!</definedName>
    <definedName name="QUADRO3" localSheetId="6">#REF!</definedName>
    <definedName name="QUADRO3">#REF!</definedName>
    <definedName name="RJ" localSheetId="4">[2]MILHO1A!#REF!</definedName>
    <definedName name="RJ" localSheetId="5">[2]MILHO1A!#REF!</definedName>
    <definedName name="RJ" localSheetId="6">[2]MILHO1A!#REF!</definedName>
    <definedName name="RJ">[2]MILHO1A!#REF!</definedName>
    <definedName name="RO" localSheetId="4">[2]MILHO1A!#REF!</definedName>
    <definedName name="RO" localSheetId="5">[2]MILHO1A!#REF!</definedName>
    <definedName name="RO" localSheetId="6">[2]MILHO1A!#REF!</definedName>
    <definedName name="RO">[2]MILHO1A!#REF!</definedName>
    <definedName name="RS" localSheetId="4">[2]MILHO1A!#REF!</definedName>
    <definedName name="RS" localSheetId="6">[2]MILHO1A!#REF!</definedName>
    <definedName name="RS">[2]MILHO1A!#REF!</definedName>
    <definedName name="SC" localSheetId="4">[2]MILHO1A!#REF!</definedName>
    <definedName name="SC" localSheetId="6">[2]MILHO1A!#REF!</definedName>
    <definedName name="SC">[2]MILHO1A!#REF!</definedName>
    <definedName name="SP" localSheetId="4">[2]MILHO1A!#REF!</definedName>
    <definedName name="SP" localSheetId="6">[2]MILHO1A!#REF!</definedName>
    <definedName name="SP">[2]MILHO1A!#REF!</definedName>
    <definedName name="Suprimento_de_Milho" localSheetId="4">#REF!</definedName>
    <definedName name="Suprimento_de_Milho" localSheetId="5">#REF!</definedName>
    <definedName name="Suprimento_de_Milho" localSheetId="6">#REF!</definedName>
    <definedName name="Suprimento_de_Milho">#REF!</definedName>
    <definedName name="tabela1">#N/A</definedName>
    <definedName name="TO" localSheetId="4">[2]MILHO1A!#REF!</definedName>
    <definedName name="TO" localSheetId="5">[2]MILHO1A!#REF!</definedName>
    <definedName name="TO" localSheetId="6">[2]MILHO1A!#REF!</definedName>
    <definedName name="TO">[2]MILHO1A!#REF!</definedName>
    <definedName name="XXXXXX" localSheetId="4" hidden="1">[1]EVAREBR!#REF!</definedName>
    <definedName name="XXXXXX" localSheetId="5" hidden="1">[1]EVAREBR!#REF!</definedName>
    <definedName name="XXXXXX" localSheetId="6" hidden="1">[1]EVAREBR!#REF!</definedName>
    <definedName name="XXXXXX" hidden="1">[1]EVAREBR!#REF!</definedName>
  </definedNames>
  <calcPr calcId="181029"/>
  <extLst>
    <ext xmlns:xcalcf="http://schemas.microsoft.com/office/spreadsheetml/2018/calcfeatures" uri="{B58B0392-4F1F-4190-BB64-5DF3571DCE5F}">
      <xcalcf:calcFeatures>
        <xcalcf:feature name="microsoft.com:RD"/>
      </xcalcf:calcFeatures>
    </ext>
    <ext xmlns:mx="http://schemas.microsoft.com/office/mac/excel/2008/main" uri="{7523E5D3-25F3-A5E0-1632-64F254C22452}">
      <mx:ArchID Flags="2"/>
    </ext>
  </extLst>
</workbook>
</file>

<file path=xl/calcChain.xml><?xml version="1.0" encoding="utf-8"?>
<calcChain xmlns="http://schemas.openxmlformats.org/spreadsheetml/2006/main">
  <c r="E68" i="2" l="1"/>
  <c r="E75" i="2"/>
  <c r="D66" i="2"/>
  <c r="D67" i="2"/>
  <c r="E67" i="2"/>
  <c r="F11" i="2"/>
  <c r="F23" i="2"/>
  <c r="I73" i="2" s="1"/>
  <c r="I67" i="2"/>
  <c r="D73" i="2"/>
  <c r="D75" i="2"/>
  <c r="D74" i="2"/>
  <c r="E74" i="2"/>
  <c r="I74" i="2" s="1"/>
  <c r="D72" i="2"/>
  <c r="F72" i="2" s="1"/>
  <c r="E72" i="2"/>
  <c r="I72" i="2" s="1"/>
  <c r="E11" i="2"/>
  <c r="E23" i="2" s="1"/>
  <c r="D71" i="2"/>
  <c r="D70" i="2"/>
  <c r="F70" i="2" s="1"/>
  <c r="D69" i="2"/>
  <c r="D68" i="2"/>
  <c r="G68" i="2" s="1"/>
  <c r="D11" i="2"/>
  <c r="D23" i="2"/>
  <c r="G73" i="2" s="1"/>
  <c r="D65" i="2"/>
  <c r="E65" i="2"/>
  <c r="D64" i="2"/>
  <c r="D63" i="2"/>
  <c r="F63" i="2" s="1"/>
  <c r="D62" i="2"/>
  <c r="I62" i="2" s="1"/>
  <c r="E7" i="6"/>
  <c r="E27" i="6" s="1"/>
  <c r="E39" i="6" s="1"/>
  <c r="A35" i="6"/>
  <c r="H7" i="6"/>
  <c r="H27" i="6" s="1"/>
  <c r="H39" i="6" s="1"/>
  <c r="G7" i="6"/>
  <c r="G27" i="6"/>
  <c r="G39" i="6" s="1"/>
  <c r="F7" i="6"/>
  <c r="F27" i="6"/>
  <c r="F39" i="6"/>
  <c r="G5" i="7" s="1"/>
  <c r="D7" i="6"/>
  <c r="D27" i="6"/>
  <c r="D39" i="6"/>
  <c r="D43" i="6" s="1"/>
  <c r="C7" i="6"/>
  <c r="C27" i="6" s="1"/>
  <c r="C39" i="6" s="1"/>
  <c r="E73" i="2"/>
  <c r="K73" i="2" s="1"/>
  <c r="E66" i="2"/>
  <c r="I66" i="2" s="1"/>
  <c r="E71" i="2"/>
  <c r="E70" i="2"/>
  <c r="G70" i="2" s="1"/>
  <c r="E69" i="2"/>
  <c r="F69" i="2" s="1"/>
  <c r="E64" i="2"/>
  <c r="I64" i="2" s="1"/>
  <c r="E63" i="2"/>
  <c r="C11" i="2"/>
  <c r="C27" i="2"/>
  <c r="E62" i="2"/>
  <c r="C23" i="2"/>
  <c r="F65" i="2" s="1"/>
  <c r="F27" i="2"/>
  <c r="I75" i="2" s="1"/>
  <c r="G11" i="2"/>
  <c r="G27" i="2"/>
  <c r="J75" i="2" s="1"/>
  <c r="H11" i="2"/>
  <c r="H23" i="2" s="1"/>
  <c r="D27" i="2"/>
  <c r="G75" i="2" s="1"/>
  <c r="G66" i="2"/>
  <c r="G23" i="2"/>
  <c r="J65" i="2" s="1"/>
  <c r="F62" i="2"/>
  <c r="F68" i="2"/>
  <c r="F75" i="2"/>
  <c r="J68" i="2"/>
  <c r="J66" i="2"/>
  <c r="F43" i="6"/>
  <c r="F71" i="2"/>
  <c r="F73" i="2"/>
  <c r="F74" i="2"/>
  <c r="G65" i="2"/>
  <c r="J74" i="2"/>
  <c r="I68" i="2"/>
  <c r="J67" i="2"/>
  <c r="I5" i="7" l="1"/>
  <c r="H43" i="6"/>
  <c r="D5" i="7"/>
  <c r="C43" i="6"/>
  <c r="H67" i="2"/>
  <c r="G43" i="6"/>
  <c r="H5" i="7"/>
  <c r="F5" i="7"/>
  <c r="E43" i="6"/>
  <c r="H73" i="2"/>
  <c r="H74" i="2"/>
  <c r="H71" i="2"/>
  <c r="H65" i="2"/>
  <c r="H66" i="2"/>
  <c r="K66" i="2"/>
  <c r="K72" i="2"/>
  <c r="K71" i="2"/>
  <c r="K65" i="2"/>
  <c r="K67" i="2"/>
  <c r="K74" i="2"/>
  <c r="I63" i="2"/>
  <c r="F79" i="2" s="1"/>
  <c r="J64" i="2"/>
  <c r="G67" i="2"/>
  <c r="H64" i="2"/>
  <c r="J70" i="2"/>
  <c r="I70" i="2"/>
  <c r="F67" i="2"/>
  <c r="C79" i="2" s="1"/>
  <c r="J63" i="2"/>
  <c r="E5" i="7"/>
  <c r="J73" i="2"/>
  <c r="J72" i="2"/>
  <c r="K64" i="2"/>
  <c r="I65" i="2"/>
  <c r="H27" i="2"/>
  <c r="K75" i="2" s="1"/>
  <c r="G63" i="2"/>
  <c r="G74" i="2"/>
  <c r="E27" i="2"/>
  <c r="K70" i="2"/>
  <c r="F64" i="2"/>
  <c r="J62" i="2"/>
  <c r="G62" i="2"/>
  <c r="G72" i="2"/>
  <c r="I71" i="2"/>
  <c r="G71" i="2"/>
  <c r="H62" i="2"/>
  <c r="H68" i="2"/>
  <c r="F66" i="2"/>
  <c r="K68" i="2"/>
  <c r="G64" i="2"/>
  <c r="H72" i="2"/>
  <c r="J69" i="2"/>
  <c r="G69" i="2"/>
  <c r="J71" i="2"/>
  <c r="I69" i="2"/>
  <c r="G4" i="7" l="1"/>
  <c r="G6" i="7" s="1"/>
  <c r="F83" i="2"/>
  <c r="C83" i="2"/>
  <c r="D4" i="7"/>
  <c r="D6" i="7" s="1"/>
  <c r="H69" i="2"/>
  <c r="H75" i="2"/>
  <c r="H63" i="2"/>
  <c r="E79" i="2" s="1"/>
  <c r="H70" i="2"/>
  <c r="G79" i="2"/>
  <c r="D79" i="2"/>
  <c r="K63" i="2"/>
  <c r="K69" i="2"/>
  <c r="K62" i="2"/>
  <c r="H79" i="2" s="1"/>
  <c r="E83" i="2" l="1"/>
  <c r="F4" i="7"/>
  <c r="F6" i="7" s="1"/>
  <c r="H83" i="2"/>
  <c r="I4" i="7"/>
  <c r="I6" i="7" s="1"/>
  <c r="D83" i="2"/>
  <c r="E4" i="7"/>
  <c r="E6" i="7" s="1"/>
  <c r="G83" i="2"/>
  <c r="H4" i="7"/>
  <c r="H6"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Nikhil KP</author>
  </authors>
  <commentList>
    <comment ref="D65" authorId="0" shapeId="0" xr:uid="{00000000-0006-0000-0300-000001000000}">
      <text>
        <r>
          <rPr>
            <sz val="9"/>
            <color indexed="81"/>
            <rFont val="Tahoma"/>
            <family val="2"/>
          </rPr>
          <t>28% of collected wastewater  (from sewers) is not treated as per India's Second National Communication</t>
        </r>
      </text>
    </comment>
    <comment ref="D66" authorId="0" shapeId="0" xr:uid="{00000000-0006-0000-0300-000002000000}">
      <text>
        <r>
          <rPr>
            <sz val="9"/>
            <color indexed="81"/>
            <rFont val="Tahoma"/>
            <family val="2"/>
          </rPr>
          <t xml:space="preserve">Remaining 72% of collected wastewater is treated; of which 14% is treated anaerobically as per 2007 CPCB study on STPs in India
</t>
        </r>
      </text>
    </comment>
    <comment ref="D67" authorId="0" shapeId="0" xr:uid="{00000000-0006-0000-0300-000003000000}">
      <text>
        <r>
          <rPr>
            <sz val="9"/>
            <color indexed="81"/>
            <rFont val="Tahoma"/>
            <family val="2"/>
          </rPr>
          <t xml:space="preserve">86% of remaining 72% of collected domestic wastewater is treated aerobically as per 2007 CPCB study on STPs in India
</t>
        </r>
      </text>
    </comment>
    <comment ref="D72" authorId="0" shapeId="0" xr:uid="{00000000-0006-0000-0300-000004000000}">
      <text>
        <r>
          <rPr>
            <sz val="9"/>
            <color indexed="81"/>
            <rFont val="Tahoma"/>
            <family val="2"/>
          </rPr>
          <t xml:space="preserve">28% of collected wastewater  (from sewers) is not treated as per India's Second National Communication
</t>
        </r>
      </text>
    </comment>
    <comment ref="D73" authorId="0" shapeId="0" xr:uid="{00000000-0006-0000-0300-000005000000}">
      <text>
        <r>
          <rPr>
            <sz val="9"/>
            <color indexed="81"/>
            <rFont val="Tahoma"/>
            <family val="2"/>
          </rPr>
          <t xml:space="preserve">Remaining 72% of collected wastewater is treated; of which 14% is treated anaerobically as per 2007 CPCB study on STPs in India
</t>
        </r>
      </text>
    </comment>
    <comment ref="D74" authorId="0" shapeId="0" xr:uid="{00000000-0006-0000-0300-000006000000}">
      <text>
        <r>
          <rPr>
            <sz val="9"/>
            <color indexed="81"/>
            <rFont val="Tahoma"/>
            <family val="2"/>
          </rPr>
          <t xml:space="preserve">86% of remaining 72% of collected domestic wastewater is treated aerobically as per 2007 CPCB study on STPs in India
</t>
        </r>
      </text>
    </comment>
  </commentList>
</comments>
</file>

<file path=xl/sharedStrings.xml><?xml version="1.0" encoding="utf-8"?>
<sst xmlns="http://schemas.openxmlformats.org/spreadsheetml/2006/main" count="257" uniqueCount="182">
  <si>
    <t>India</t>
  </si>
  <si>
    <t xml:space="preserve"> Total Country Population</t>
  </si>
  <si>
    <t>Biological Oxygen Demand</t>
  </si>
  <si>
    <t>Gm/person/day</t>
  </si>
  <si>
    <t>Treatment System (j)</t>
  </si>
  <si>
    <t>Anaerobic reactor</t>
  </si>
  <si>
    <t>Centralized, aerobic
treatment plant Inot well managed, overloaded)</t>
  </si>
  <si>
    <t>Stagnant Sewer</t>
  </si>
  <si>
    <t>Sea Lake or river discharge</t>
  </si>
  <si>
    <t>Flowing Sewer (open/closed)</t>
  </si>
  <si>
    <t>Septic system</t>
  </si>
  <si>
    <t>Latrine (Dry climate, ground water table lower than latrine, small family (3-5 members))</t>
  </si>
  <si>
    <t>Methane Correction Factor (MCF)</t>
  </si>
  <si>
    <t>MCFj</t>
  </si>
  <si>
    <t xml:space="preserve"> kg CH4/kg BOD</t>
  </si>
  <si>
    <t>Income group (i)</t>
  </si>
  <si>
    <t>Treatment/discharge pathway or system (j)</t>
  </si>
  <si>
    <t>Urban - High (6% of total population)</t>
  </si>
  <si>
    <t>Septic Tank (uncollected)</t>
  </si>
  <si>
    <t>Latrine (uncollected)</t>
  </si>
  <si>
    <t>Other (collected)</t>
  </si>
  <si>
    <t>None</t>
  </si>
  <si>
    <t>Urban - low (23% of total population)</t>
  </si>
  <si>
    <t>kg BOD/yr</t>
  </si>
  <si>
    <t xml:space="preserve">Organic component removed as sludge in inventory year, (S) </t>
  </si>
  <si>
    <t>Mega tonnes</t>
  </si>
  <si>
    <t>Biological Oxygen Demand (BOD)</t>
  </si>
  <si>
    <t>Total Methane production</t>
  </si>
  <si>
    <t>Methane Recovery</t>
  </si>
  <si>
    <t>Parameter</t>
  </si>
  <si>
    <t>Computed/Userinput/Default</t>
  </si>
  <si>
    <t>CH4 Emissions in Kg Ch4/year</t>
  </si>
  <si>
    <t xml:space="preserve">Computed </t>
  </si>
  <si>
    <t>Computed</t>
  </si>
  <si>
    <t>S - Organic Component removed as Sludge in inventory year, kg BOD/year</t>
  </si>
  <si>
    <t>Ui - fraction of population in income group i in inventory year</t>
  </si>
  <si>
    <t>Default</t>
  </si>
  <si>
    <t>Constant</t>
  </si>
  <si>
    <t>i - income group: rural, urban high income and urban low income</t>
  </si>
  <si>
    <t>User input</t>
  </si>
  <si>
    <t>j - each treatment/discharge pathway or system</t>
  </si>
  <si>
    <t>R = amount of CH4 recovered in inventory year, Kg CH4/year</t>
  </si>
  <si>
    <t>P - human population</t>
  </si>
  <si>
    <t>TOW - Total organics in wastewater in invenotry year, Kg BOD/year</t>
  </si>
  <si>
    <t>Protein - Annual per capita protein consumption, kg/person/yr</t>
  </si>
  <si>
    <t xml:space="preserve">Default </t>
  </si>
  <si>
    <t>BOD - Country-specific per capita BOD in inventory year, g/person/day</t>
  </si>
  <si>
    <t>0.001 - Conversion from grams BOD to Kg BOD</t>
  </si>
  <si>
    <t>I - correction factor for additional industrial BOD discharged into sewers</t>
  </si>
  <si>
    <t>Total organics in wastewater</t>
  </si>
  <si>
    <t>Organic Component removed as Sludge</t>
  </si>
  <si>
    <t>Ti,j - degree of utilization of degree of utilisation of treatment/discharge pathway or system, j, for each income group fraction i in inventory year</t>
  </si>
  <si>
    <t xml:space="preserve">Census </t>
  </si>
  <si>
    <t>Source</t>
  </si>
  <si>
    <t xml:space="preserve"> Total Urban Population</t>
  </si>
  <si>
    <t>Annual Per Capita protein consumption</t>
  </si>
  <si>
    <t>Kg/person/year</t>
  </si>
  <si>
    <t xml:space="preserve"> kg N/Year</t>
  </si>
  <si>
    <t>kg N2O-N/kg N</t>
  </si>
  <si>
    <t>44/28 - The factor is the conversion of kg N2O-N into kg N2O</t>
  </si>
  <si>
    <t>CH4</t>
  </si>
  <si>
    <t>N2O</t>
  </si>
  <si>
    <t xml:space="preserve">Annual per capita protein consumption </t>
  </si>
  <si>
    <t>IPCC 2006 Guidelines - Waste water</t>
  </si>
  <si>
    <t>IPCC 2006 Guidelines - Waste water and various other sources as mentioned in Methodology notes</t>
  </si>
  <si>
    <t>India Census Reports</t>
  </si>
  <si>
    <t>MoEF - India Second National Communication to the United Nations Framework Convention on Climate Change &amp; IPCC 2006 Guidelines - Waste water</t>
  </si>
  <si>
    <t>INCCA - India: Greenhouse Gas Emissions 2007 &amp; IPCC 2006 Guidelines - Waste water</t>
  </si>
  <si>
    <t>INCCA - India: Greenhouse Gas Emissions 2007</t>
  </si>
  <si>
    <t>NSS Reports on Nutritional Intake in India for various years</t>
  </si>
  <si>
    <t>Flowsheet for Domestic Wastewater - CH4 emissions</t>
  </si>
  <si>
    <t>Flowsheet for Domestic Wastewater - N2O emissions</t>
  </si>
  <si>
    <t>Total Methane Emission           (Mega tonne CH4)</t>
  </si>
  <si>
    <t>Total N2O Emission                                  (Mega tonne N2O)</t>
  </si>
  <si>
    <t>IPCC METHODOLODY FOR ESTIMATION OF GHG EMISSION FROM DOMESTIC WASTEWATER TREATMENT &amp; DISCHARGE</t>
  </si>
  <si>
    <t>Total TOW in Wastewater generated (without correction factor I)</t>
  </si>
  <si>
    <t>Collected/Uncollected fractions of Wastewater</t>
  </si>
  <si>
    <t>kg BOD/Year</t>
  </si>
  <si>
    <t>Income Group</t>
  </si>
  <si>
    <t>Degree of utilization of treatment/ Discharge pathway or system j, for each income group fraction i (Ti,j)</t>
  </si>
  <si>
    <t>Urban High Income</t>
  </si>
  <si>
    <t xml:space="preserve">Septic Tank </t>
  </si>
  <si>
    <t xml:space="preserve">Latrine </t>
  </si>
  <si>
    <t xml:space="preserve">Other </t>
  </si>
  <si>
    <t xml:space="preserve">Sewer </t>
  </si>
  <si>
    <t>Urban Low Income</t>
  </si>
  <si>
    <t>Degree of Utilization of treatment/discharge pathway by income group for India (2006 IPCC Guidelines)</t>
  </si>
  <si>
    <t>Treatment/ discharge type</t>
  </si>
  <si>
    <t>Methane Generation (kg)</t>
  </si>
  <si>
    <t>Sewer (collected and not treated)</t>
  </si>
  <si>
    <t>Sewer (collected and anaerobic treatment)</t>
  </si>
  <si>
    <t>Sewer (collected and aerobic treatment)</t>
  </si>
  <si>
    <t xml:space="preserve">Sewer (collected and aerobic treatment) </t>
  </si>
  <si>
    <t>Total Methane Emission from Domestic Wastewater (Mega tonne CH4)</t>
  </si>
  <si>
    <t>Megatonne</t>
  </si>
  <si>
    <t>Second National Communication (2007)</t>
  </si>
  <si>
    <t>Total Emission from Domestic Wastewater (Mega tonne CO2e) (GWP)</t>
  </si>
  <si>
    <t>Biennial Update Report (2010)</t>
  </si>
  <si>
    <t>Methane emission [kg CH4]</t>
  </si>
  <si>
    <t>Total N2O Emission from Domestic Wastewater                (Mega tonne N2O)</t>
  </si>
  <si>
    <t>Total Emission from Domestic Wastewater                              (Mega tonne CO2e) (GWP)</t>
  </si>
  <si>
    <t>Total GHG Emissions (CO2e) from Domestic Wastewater Treatment and Discharge</t>
  </si>
  <si>
    <t>Gas wise emission (CO2e)</t>
  </si>
  <si>
    <t>Total CO2e emissions</t>
  </si>
  <si>
    <t>Official National CH4 Emission Estimates for Domestic Wastewater                              (Mega tonne CO2e)</t>
  </si>
  <si>
    <t>Official National N2O Emission Estimates for Domestic Wastewater                                                                                               (Mega tonne CO2e)</t>
  </si>
  <si>
    <r>
      <t>I</t>
    </r>
    <r>
      <rPr>
        <b/>
        <vertAlign val="subscript"/>
        <sz val="12"/>
        <color theme="1"/>
        <rFont val="Times New Roman"/>
        <family val="1"/>
      </rPr>
      <t>collected</t>
    </r>
  </si>
  <si>
    <r>
      <t>I</t>
    </r>
    <r>
      <rPr>
        <b/>
        <vertAlign val="subscript"/>
        <sz val="12"/>
        <color theme="1"/>
        <rFont val="Times New Roman"/>
        <family val="1"/>
      </rPr>
      <t>uncollected</t>
    </r>
  </si>
  <si>
    <r>
      <t>TOW</t>
    </r>
    <r>
      <rPr>
        <b/>
        <vertAlign val="subscript"/>
        <sz val="12"/>
        <color theme="1"/>
        <rFont val="Times New Roman"/>
        <family val="1"/>
      </rPr>
      <t xml:space="preserve">collected </t>
    </r>
    <r>
      <rPr>
        <b/>
        <sz val="12"/>
        <color theme="1"/>
        <rFont val="Times New Roman"/>
        <family val="1"/>
      </rPr>
      <t>(50.8% of wastewater is collected)</t>
    </r>
  </si>
  <si>
    <r>
      <t>TOW</t>
    </r>
    <r>
      <rPr>
        <b/>
        <vertAlign val="subscript"/>
        <sz val="12"/>
        <color theme="1"/>
        <rFont val="Times New Roman"/>
        <family val="1"/>
      </rPr>
      <t xml:space="preserve">uncollected </t>
    </r>
    <r>
      <rPr>
        <b/>
        <sz val="12"/>
        <color theme="1"/>
        <rFont val="Times New Roman"/>
        <family val="1"/>
      </rPr>
      <t>(49.2% of wastewater is uncollected)</t>
    </r>
  </si>
  <si>
    <r>
      <t>B</t>
    </r>
    <r>
      <rPr>
        <b/>
        <vertAlign val="subscript"/>
        <sz val="12"/>
        <color theme="1"/>
        <rFont val="Times New Roman"/>
        <family val="1"/>
      </rPr>
      <t xml:space="preserve">o </t>
    </r>
    <r>
      <rPr>
        <b/>
        <sz val="12"/>
        <color theme="1"/>
        <rFont val="Times New Roman"/>
        <family val="1"/>
      </rPr>
      <t>- maximum CH4 producing capacity</t>
    </r>
  </si>
  <si>
    <r>
      <t>Fraction of Population in income group i (U</t>
    </r>
    <r>
      <rPr>
        <b/>
        <vertAlign val="subscript"/>
        <sz val="12"/>
        <color theme="1"/>
        <rFont val="Times New Roman"/>
        <family val="1"/>
      </rPr>
      <t>i</t>
    </r>
    <r>
      <rPr>
        <sz val="12"/>
        <color theme="1"/>
        <rFont val="Times New Roman"/>
        <family val="1"/>
      </rPr>
      <t>)</t>
    </r>
  </si>
  <si>
    <r>
      <t>Degree of utilization of treatment/Discharge pathway or system j, for each income group fraction i (T</t>
    </r>
    <r>
      <rPr>
        <b/>
        <vertAlign val="subscript"/>
        <sz val="12"/>
        <color theme="1"/>
        <rFont val="Times New Roman"/>
        <family val="1"/>
      </rPr>
      <t>i,j</t>
    </r>
    <r>
      <rPr>
        <b/>
        <sz val="12"/>
        <color theme="1"/>
        <rFont val="Times New Roman"/>
        <family val="1"/>
      </rPr>
      <t>)</t>
    </r>
  </si>
  <si>
    <r>
      <t>Emission Factor (EF</t>
    </r>
    <r>
      <rPr>
        <b/>
        <vertAlign val="subscript"/>
        <sz val="12"/>
        <color theme="1"/>
        <rFont val="Times New Roman"/>
        <family val="1"/>
      </rPr>
      <t>j</t>
    </r>
    <r>
      <rPr>
        <b/>
        <sz val="12"/>
        <color theme="1"/>
        <rFont val="Times New Roman"/>
        <family val="1"/>
      </rPr>
      <t>)</t>
    </r>
  </si>
  <si>
    <r>
      <t>Fraction of Nitrogen in Protein (F</t>
    </r>
    <r>
      <rPr>
        <b/>
        <vertAlign val="subscript"/>
        <sz val="12"/>
        <color theme="1"/>
        <rFont val="Times New Roman"/>
        <family val="1"/>
      </rPr>
      <t>NPR)</t>
    </r>
  </si>
  <si>
    <r>
      <t>Factor for Non-consumed protein added to the wastewater (F</t>
    </r>
    <r>
      <rPr>
        <b/>
        <vertAlign val="subscript"/>
        <sz val="12"/>
        <color theme="1"/>
        <rFont val="Times New Roman"/>
        <family val="1"/>
      </rPr>
      <t>NON-CON</t>
    </r>
    <r>
      <rPr>
        <b/>
        <sz val="12"/>
        <color theme="1"/>
        <rFont val="Times New Roman"/>
        <family val="1"/>
      </rPr>
      <t>)</t>
    </r>
  </si>
  <si>
    <r>
      <t>Factor for Industrial and commercial co-discharged protein into the sewer system (F</t>
    </r>
    <r>
      <rPr>
        <b/>
        <vertAlign val="subscript"/>
        <sz val="12"/>
        <color theme="1"/>
        <rFont val="Times New Roman"/>
        <family val="1"/>
      </rPr>
      <t>IND-COM</t>
    </r>
    <r>
      <rPr>
        <b/>
        <sz val="12"/>
        <color theme="1"/>
        <rFont val="Times New Roman"/>
        <family val="1"/>
      </rPr>
      <t>)</t>
    </r>
  </si>
  <si>
    <r>
      <t>Nitrogen removed with sludge (N</t>
    </r>
    <r>
      <rPr>
        <b/>
        <vertAlign val="subscript"/>
        <sz val="12"/>
        <color theme="1"/>
        <rFont val="Times New Roman"/>
        <family val="1"/>
      </rPr>
      <t>SLUDGE)</t>
    </r>
  </si>
  <si>
    <r>
      <t>Total annual amount of nitrogen in the wastewater effluent (N</t>
    </r>
    <r>
      <rPr>
        <b/>
        <vertAlign val="subscript"/>
        <sz val="12"/>
        <color theme="1"/>
        <rFont val="Times New Roman"/>
        <family val="1"/>
      </rPr>
      <t>EFFLUENT</t>
    </r>
    <r>
      <rPr>
        <b/>
        <sz val="12"/>
        <color theme="1"/>
        <rFont val="Times New Roman"/>
        <family val="1"/>
      </rPr>
      <t>)</t>
    </r>
  </si>
  <si>
    <r>
      <t>Emission Factor for N2O emissions from discharged to wastewater (EF</t>
    </r>
    <r>
      <rPr>
        <b/>
        <vertAlign val="subscript"/>
        <sz val="12"/>
        <color theme="1"/>
        <rFont val="Times New Roman"/>
        <family val="1"/>
      </rPr>
      <t>EFFLUENT)</t>
    </r>
  </si>
  <si>
    <r>
      <t>N</t>
    </r>
    <r>
      <rPr>
        <vertAlign val="subscript"/>
        <sz val="12"/>
        <color theme="1"/>
        <rFont val="Times New Roman"/>
        <family val="1"/>
      </rPr>
      <t>2</t>
    </r>
    <r>
      <rPr>
        <sz val="12"/>
        <color theme="1"/>
        <rFont val="Times New Roman"/>
        <family val="1"/>
      </rPr>
      <t>O emissions - N</t>
    </r>
    <r>
      <rPr>
        <vertAlign val="subscript"/>
        <sz val="12"/>
        <color theme="1"/>
        <rFont val="Times New Roman"/>
        <family val="1"/>
      </rPr>
      <t>2</t>
    </r>
    <r>
      <rPr>
        <sz val="12"/>
        <color theme="1"/>
        <rFont val="Times New Roman"/>
        <family val="1"/>
      </rPr>
      <t>O emissions in inventory year, kg N</t>
    </r>
    <r>
      <rPr>
        <vertAlign val="subscript"/>
        <sz val="12"/>
        <color theme="1"/>
        <rFont val="Times New Roman"/>
        <family val="1"/>
      </rPr>
      <t>2</t>
    </r>
    <r>
      <rPr>
        <sz val="12"/>
        <color theme="1"/>
        <rFont val="Times New Roman"/>
        <family val="1"/>
      </rPr>
      <t>O/yr</t>
    </r>
  </si>
  <si>
    <r>
      <t xml:space="preserve">N </t>
    </r>
    <r>
      <rPr>
        <vertAlign val="subscript"/>
        <sz val="12"/>
        <color theme="1"/>
        <rFont val="Times New Roman"/>
        <family val="1"/>
      </rPr>
      <t xml:space="preserve">EFFLUENT </t>
    </r>
    <r>
      <rPr>
        <sz val="12"/>
        <color theme="1"/>
        <rFont val="Times New Roman"/>
        <family val="1"/>
      </rPr>
      <t>- Nitrogen in the effluent discharged to aquatic environments, kg N/yr</t>
    </r>
  </si>
  <si>
    <r>
      <t>EF</t>
    </r>
    <r>
      <rPr>
        <vertAlign val="subscript"/>
        <sz val="12"/>
        <color theme="1"/>
        <rFont val="Times New Roman"/>
        <family val="1"/>
      </rPr>
      <t xml:space="preserve">EFFLUENT </t>
    </r>
    <r>
      <rPr>
        <sz val="12"/>
        <color theme="1"/>
        <rFont val="Times New Roman"/>
        <family val="1"/>
      </rPr>
      <t>- Emission Factor for N</t>
    </r>
    <r>
      <rPr>
        <vertAlign val="subscript"/>
        <sz val="12"/>
        <color theme="1"/>
        <rFont val="Times New Roman"/>
        <family val="1"/>
      </rPr>
      <t>2</t>
    </r>
    <r>
      <rPr>
        <sz val="12"/>
        <color theme="1"/>
        <rFont val="Times New Roman"/>
        <family val="1"/>
      </rPr>
      <t>O emissions from discharged to wastewater, kg N2O-N/kg N</t>
    </r>
  </si>
  <si>
    <r>
      <t>44/28 - The factor is the conversion of kg N</t>
    </r>
    <r>
      <rPr>
        <vertAlign val="subscript"/>
        <sz val="12"/>
        <color theme="1"/>
        <rFont val="Times New Roman"/>
        <family val="1"/>
      </rPr>
      <t>2</t>
    </r>
    <r>
      <rPr>
        <sz val="12"/>
        <color theme="1"/>
        <rFont val="Times New Roman"/>
        <family val="1"/>
      </rPr>
      <t>O-N into kg N</t>
    </r>
    <r>
      <rPr>
        <vertAlign val="subscript"/>
        <sz val="12"/>
        <color theme="1"/>
        <rFont val="Times New Roman"/>
        <family val="1"/>
      </rPr>
      <t>2</t>
    </r>
    <r>
      <rPr>
        <sz val="12"/>
        <color theme="1"/>
        <rFont val="Times New Roman"/>
        <family val="1"/>
      </rPr>
      <t>O.</t>
    </r>
  </si>
  <si>
    <r>
      <t>EF</t>
    </r>
    <r>
      <rPr>
        <vertAlign val="subscript"/>
        <sz val="12"/>
        <color theme="1"/>
        <rFont val="Times New Roman"/>
        <family val="1"/>
      </rPr>
      <t>j</t>
    </r>
    <r>
      <rPr>
        <sz val="12"/>
        <color theme="1"/>
        <rFont val="Times New Roman"/>
        <family val="1"/>
      </rPr>
      <t xml:space="preserve"> - Emission factor, Kg CH4/Kg BOD </t>
    </r>
  </si>
  <si>
    <r>
      <t>N</t>
    </r>
    <r>
      <rPr>
        <vertAlign val="subscript"/>
        <sz val="12"/>
        <color theme="1"/>
        <rFont val="Times New Roman"/>
        <family val="1"/>
      </rPr>
      <t>EFFLUENT</t>
    </r>
    <r>
      <rPr>
        <sz val="12"/>
        <color theme="1"/>
        <rFont val="Times New Roman"/>
        <family val="1"/>
      </rPr>
      <t xml:space="preserve"> - total annual amount of nitrogen in the wastewater effluent, kg N/yr</t>
    </r>
  </si>
  <si>
    <r>
      <t>P</t>
    </r>
    <r>
      <rPr>
        <vertAlign val="subscript"/>
        <sz val="12"/>
        <color theme="1"/>
        <rFont val="Times New Roman"/>
        <family val="1"/>
      </rPr>
      <t xml:space="preserve"> </t>
    </r>
    <r>
      <rPr>
        <sz val="12"/>
        <color theme="1"/>
        <rFont val="Times New Roman"/>
        <family val="1"/>
      </rPr>
      <t>- Country population in inventory year</t>
    </r>
  </si>
  <si>
    <r>
      <t>F</t>
    </r>
    <r>
      <rPr>
        <vertAlign val="subscript"/>
        <sz val="12"/>
        <color theme="1"/>
        <rFont val="Times New Roman"/>
        <family val="1"/>
      </rPr>
      <t>NPR</t>
    </r>
    <r>
      <rPr>
        <sz val="12"/>
        <color theme="1"/>
        <rFont val="Times New Roman"/>
        <family val="1"/>
      </rPr>
      <t xml:space="preserve"> = Fraction of Nitrogen in Protein</t>
    </r>
  </si>
  <si>
    <r>
      <t>F</t>
    </r>
    <r>
      <rPr>
        <vertAlign val="subscript"/>
        <sz val="12"/>
        <color theme="1"/>
        <rFont val="Times New Roman"/>
        <family val="1"/>
      </rPr>
      <t>NON-CON</t>
    </r>
    <r>
      <rPr>
        <sz val="12"/>
        <color theme="1"/>
        <rFont val="Times New Roman"/>
        <family val="1"/>
      </rPr>
      <t xml:space="preserve"> = Factor for Non-consumed protein added to the wastewater</t>
    </r>
  </si>
  <si>
    <r>
      <t>F</t>
    </r>
    <r>
      <rPr>
        <vertAlign val="subscript"/>
        <sz val="12"/>
        <color theme="1"/>
        <rFont val="Times New Roman"/>
        <family val="1"/>
      </rPr>
      <t>IND-COM</t>
    </r>
    <r>
      <rPr>
        <sz val="12"/>
        <color theme="1"/>
        <rFont val="Times New Roman"/>
        <family val="1"/>
      </rPr>
      <t xml:space="preserve"> = Factor for Industrial and commercial co-discharged protein into the sewer system</t>
    </r>
  </si>
  <si>
    <r>
      <t>N</t>
    </r>
    <r>
      <rPr>
        <vertAlign val="subscript"/>
        <sz val="12"/>
        <color theme="1"/>
        <rFont val="Times New Roman"/>
        <family val="1"/>
      </rPr>
      <t>SLUDGE</t>
    </r>
    <r>
      <rPr>
        <sz val="12"/>
        <color theme="1"/>
        <rFont val="Times New Roman"/>
        <family val="1"/>
      </rPr>
      <t xml:space="preserve"> = Nitrogen removed with sludge </t>
    </r>
  </si>
  <si>
    <r>
      <t>B</t>
    </r>
    <r>
      <rPr>
        <vertAlign val="subscript"/>
        <sz val="12"/>
        <color theme="1"/>
        <rFont val="Times New Roman"/>
        <family val="1"/>
      </rPr>
      <t>o</t>
    </r>
    <r>
      <rPr>
        <sz val="12"/>
        <color theme="1"/>
        <rFont val="Times New Roman"/>
        <family val="1"/>
      </rPr>
      <t xml:space="preserve"> - maximum CH4 producing capacity, kg CH4/kg BOD</t>
    </r>
  </si>
  <si>
    <r>
      <t>MCF</t>
    </r>
    <r>
      <rPr>
        <vertAlign val="subscript"/>
        <sz val="12"/>
        <color theme="1"/>
        <rFont val="Times New Roman"/>
        <family val="1"/>
      </rPr>
      <t xml:space="preserve">j </t>
    </r>
    <r>
      <rPr>
        <sz val="12"/>
        <color theme="1"/>
        <rFont val="Times New Roman"/>
        <family val="1"/>
      </rPr>
      <t>- methane correction factor (fraction)</t>
    </r>
  </si>
  <si>
    <r>
      <t>Fraction of Urban population in High Income group  &amp; Low Income group (U</t>
    </r>
    <r>
      <rPr>
        <vertAlign val="subscript"/>
        <sz val="12"/>
        <color theme="1"/>
        <rFont val="Times New Roman"/>
        <family val="1"/>
      </rPr>
      <t>i</t>
    </r>
    <r>
      <rPr>
        <sz val="12"/>
        <color theme="1"/>
        <rFont val="Times New Roman"/>
        <family val="1"/>
      </rPr>
      <t>)</t>
    </r>
  </si>
  <si>
    <r>
      <t>Degree of Utilization of each treatment type (T</t>
    </r>
    <r>
      <rPr>
        <vertAlign val="subscript"/>
        <sz val="12"/>
        <color theme="1"/>
        <rFont val="Times New Roman"/>
        <family val="1"/>
      </rPr>
      <t>i,j</t>
    </r>
    <r>
      <rPr>
        <sz val="12"/>
        <color theme="1"/>
        <rFont val="Times New Roman"/>
        <family val="1"/>
      </rPr>
      <t>)</t>
    </r>
  </si>
  <si>
    <r>
      <t>Emission Factor (EF</t>
    </r>
    <r>
      <rPr>
        <vertAlign val="subscript"/>
        <sz val="12"/>
        <color theme="1"/>
        <rFont val="Times New Roman"/>
        <family val="1"/>
      </rPr>
      <t>i</t>
    </r>
    <r>
      <rPr>
        <sz val="12"/>
        <color theme="1"/>
        <rFont val="Times New Roman"/>
        <family val="1"/>
      </rPr>
      <t>)</t>
    </r>
  </si>
  <si>
    <r>
      <t>Maximum Methane Producing capacity (B</t>
    </r>
    <r>
      <rPr>
        <vertAlign val="subscript"/>
        <sz val="12"/>
        <color theme="1"/>
        <rFont val="Times New Roman"/>
        <family val="1"/>
      </rPr>
      <t>o</t>
    </r>
    <r>
      <rPr>
        <sz val="12"/>
        <color theme="1"/>
        <rFont val="Times New Roman"/>
        <family val="1"/>
      </rPr>
      <t>)</t>
    </r>
  </si>
  <si>
    <r>
      <t>Fraction of Nitrogen in Protein (F</t>
    </r>
    <r>
      <rPr>
        <vertAlign val="subscript"/>
        <sz val="12"/>
        <color theme="1"/>
        <rFont val="Times New Roman"/>
        <family val="1"/>
      </rPr>
      <t>NPR</t>
    </r>
    <r>
      <rPr>
        <sz val="12"/>
        <color theme="1"/>
        <rFont val="Times New Roman"/>
        <family val="1"/>
      </rPr>
      <t>)</t>
    </r>
  </si>
  <si>
    <r>
      <t>Factor for Non-consumed protein added to the wastewater (F</t>
    </r>
    <r>
      <rPr>
        <vertAlign val="subscript"/>
        <sz val="12"/>
        <color theme="1"/>
        <rFont val="Times New Roman"/>
        <family val="1"/>
      </rPr>
      <t>NON-CON</t>
    </r>
    <r>
      <rPr>
        <sz val="12"/>
        <color theme="1"/>
        <rFont val="Times New Roman"/>
        <family val="1"/>
      </rPr>
      <t>)</t>
    </r>
  </si>
  <si>
    <r>
      <t>Factor for Industrial and commercial co-discharged protein into the sewer system (F</t>
    </r>
    <r>
      <rPr>
        <vertAlign val="subscript"/>
        <sz val="12"/>
        <color theme="1"/>
        <rFont val="Times New Roman"/>
        <family val="1"/>
      </rPr>
      <t>IND-COM</t>
    </r>
    <r>
      <rPr>
        <sz val="12"/>
        <color theme="1"/>
        <rFont val="Times New Roman"/>
        <family val="1"/>
      </rPr>
      <t>)</t>
    </r>
  </si>
  <si>
    <r>
      <t>Nitrogen removed with sludge  (N</t>
    </r>
    <r>
      <rPr>
        <vertAlign val="subscript"/>
        <sz val="12"/>
        <color theme="1"/>
        <rFont val="Times New Roman"/>
        <family val="1"/>
      </rPr>
      <t>SLUDGE</t>
    </r>
    <r>
      <rPr>
        <sz val="12"/>
        <color theme="1"/>
        <rFont val="Times New Roman"/>
        <family val="1"/>
      </rPr>
      <t>)</t>
    </r>
  </si>
  <si>
    <r>
      <t xml:space="preserve"> Total annual amount of nitrogen in the wastewater effluent (N</t>
    </r>
    <r>
      <rPr>
        <vertAlign val="subscript"/>
        <sz val="12"/>
        <color theme="1"/>
        <rFont val="Times New Roman"/>
        <family val="1"/>
      </rPr>
      <t>EFFLUENT</t>
    </r>
    <r>
      <rPr>
        <sz val="12"/>
        <color theme="1"/>
        <rFont val="Times New Roman"/>
        <family val="1"/>
      </rPr>
      <t>)</t>
    </r>
  </si>
  <si>
    <r>
      <t>Emission Factor for N2O emissions from discharged to wastewater, kg N2O-N/kg N (EF</t>
    </r>
    <r>
      <rPr>
        <vertAlign val="subscript"/>
        <sz val="12"/>
        <color theme="1"/>
        <rFont val="Times New Roman"/>
        <family val="1"/>
      </rPr>
      <t>EFFLUENT</t>
    </r>
    <r>
      <rPr>
        <sz val="12"/>
        <color theme="1"/>
        <rFont val="Times New Roman"/>
        <family val="1"/>
      </rPr>
      <t>)</t>
    </r>
  </si>
  <si>
    <t>Sector</t>
  </si>
  <si>
    <t xml:space="preserve">Waste </t>
  </si>
  <si>
    <t>Time Series</t>
  </si>
  <si>
    <t>2007-2012</t>
  </si>
  <si>
    <t>Level of Disaggregation</t>
  </si>
  <si>
    <t>National level data</t>
  </si>
  <si>
    <t>Sub-sector Disaggregation</t>
  </si>
  <si>
    <t>Domestic Wastewater, Industrial Wastewater, Solid Waste Disposal</t>
  </si>
  <si>
    <t>Sector Description</t>
  </si>
  <si>
    <t>About GHG Platform</t>
  </si>
  <si>
    <t>Lead Institution</t>
  </si>
  <si>
    <t>Contact Details</t>
  </si>
  <si>
    <t>Usage Policy</t>
  </si>
  <si>
    <t>Citation</t>
  </si>
  <si>
    <t>Disclaimer</t>
  </si>
  <si>
    <t>ICLEI South Asia, Center for Study of Science</t>
  </si>
  <si>
    <t>The Waste Sector contributes to about five percent of India's total GHG emission. Municipal solid waste, domestic wastewater and industrial wastewater are the key sources of GHG emission in the Waste Sector. Methane (CH4) is produced and released into the atmosphere as a by-product of the anaerobic decomposition of solid waste and when domestic and industrial wastewater is treated or disposed anaerobically. Nitrous oxide (N2O) emissions occur due to the protein content in domestic wastewater. 
The Waste Sector emission estimates have been prepared through a detailed disaggregated estimate of India's GHG emissions from 2007-2012 resulting from disposal and decay of municipal solid waste, and from the treatment and discharge of urban domestic wastewater and industrial wastewater.</t>
  </si>
  <si>
    <t>info@ghgplatform-india.org, soumya.chaturvedula@iclei.org</t>
  </si>
  <si>
    <t>Version</t>
  </si>
  <si>
    <t>1.0 Posted on July 15, 2016</t>
  </si>
  <si>
    <t xml:space="preserve">The GHG Platform India is a collective Indian civil-society initiative providing an independent sector and economy wide estimation and analysis of India’s greenhouse gas (GHG) emissions from 2007 to 2012.  The platform comprises of eminent organisations namely, Council on Energy, Environment and Water, Center for Study of Science, Technology and Policy (CSTEP), ICLEI South Asia, Shakti Sustainable Energy Foundation, Vasudha Foundation and WRI-India.  </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</si>
  <si>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</si>
  <si>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t>
  </si>
  <si>
    <t>Contents</t>
  </si>
  <si>
    <t>Tabs</t>
  </si>
  <si>
    <t>Description</t>
  </si>
  <si>
    <t>Summary</t>
  </si>
  <si>
    <t>Flowsheet for CH4 emissions</t>
  </si>
  <si>
    <t>Flowsheet for N20 emissions</t>
  </si>
  <si>
    <t>Final results - CH4</t>
  </si>
  <si>
    <t>Final Results - N2O</t>
  </si>
  <si>
    <t>IPCC Methodology</t>
  </si>
  <si>
    <t xml:space="preserve">Total GHG Emissions (CO2e) from Domestic Wastewater Treatment and Discharge </t>
  </si>
  <si>
    <t>Methodology described as a flowsheet (Methane)</t>
  </si>
  <si>
    <t>Methodology described as a flowsheet (Nitrous Oxide)</t>
  </si>
  <si>
    <t>Final Methane Emissions from Domestic Wastewater Treatment and Discharge</t>
  </si>
  <si>
    <t>Methodology for Domestic Wastewater Treatment and Discharge</t>
  </si>
  <si>
    <t>Final Nitrous Oxide Emissions from Domestic Wastewater Treatment and Discharge</t>
  </si>
  <si>
    <t xml:space="preserve">Chaturvedula, S., Kolsepatil, N., Sangem, P., (2016). Waste Emissions. Version 1.0 dated July 15, 2016, from GHG platform India: GHG platform India-2007-2012 National Estimates - 2016 Series: http://ghgplatform-india.org/data-and-emissions/waste. html
In instances where this sheet is used along with any other sector sheet on this website, the suggested citation is “GHG platform India 2007-2012 National Estimates - 2016 Series”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</si>
</sst>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_-* #,##0.00_-;\-* #,##0.00_-;_-* &quot;-&quot;??_-;_-@_-"/>
    <numFmt numFmtId="165" formatCode="_-* #,##0.00\ _E_s_c_._-;\-* #,##0.00\ _E_s_c_._-;_-* &quot;-&quot;??\ _E_s_c_._-;_-@_-"/>
    <numFmt numFmtId="166" formatCode="_(* #,##0.0000_);_(* \(#,##0.0000\);_(* &quot;-&quot;??_);_(@_)"/>
    <numFmt numFmtId="167" formatCode="0.0%"/>
    <numFmt numFmtId="168" formatCode="0.0"/>
  </numFmts>
  <fonts count="20" x14ac:knownFonts="1">
    <font>
      <sz val="11"/>
      <color theme="1"/>
      <name val="Calibri"/>
      <family val="2"/>
      <scheme val="minor"/>
    </font>
    <font>
      <sz val="11"/>
      <color theme="1"/>
      <name val="Calibri"/>
      <family val="2"/>
      <scheme val="minor"/>
    </font>
    <font>
      <sz val="11"/>
      <color rgb="FF000000"/>
      <name val="Calibri"/>
      <family val="2"/>
    </font>
    <font>
      <sz val="10"/>
      <name val="Arial"/>
      <family val="2"/>
    </font>
    <font>
      <sz val="9"/>
      <color indexed="81"/>
      <name val="Tahoma"/>
      <family val="2"/>
    </font>
    <font>
      <sz val="12"/>
      <color theme="1"/>
      <name val="Times New Roman"/>
      <family val="1"/>
    </font>
    <font>
      <b/>
      <sz val="12"/>
      <color theme="1"/>
      <name val="Times New Roman"/>
      <family val="1"/>
    </font>
    <font>
      <b/>
      <vertAlign val="subscript"/>
      <sz val="12"/>
      <color theme="1"/>
      <name val="Times New Roman"/>
      <family val="1"/>
    </font>
    <font>
      <sz val="12"/>
      <color rgb="FF000000"/>
      <name val="Times New Roman"/>
      <family val="1"/>
    </font>
    <font>
      <b/>
      <sz val="12"/>
      <color rgb="FF000000"/>
      <name val="Times New Roman"/>
      <family val="1"/>
    </font>
    <font>
      <vertAlign val="subscript"/>
      <sz val="12"/>
      <color theme="1"/>
      <name val="Times New Roman"/>
      <family val="1"/>
    </font>
    <font>
      <u/>
      <sz val="11"/>
      <color theme="10"/>
      <name val="Calibri"/>
      <family val="2"/>
      <scheme val="minor"/>
    </font>
    <font>
      <sz val="15"/>
      <color theme="1"/>
      <name val="Times New Roman"/>
      <family val="1"/>
    </font>
    <font>
      <b/>
      <sz val="15"/>
      <name val="Times New Roman"/>
      <family val="1"/>
    </font>
    <font>
      <b/>
      <sz val="15"/>
      <color theme="1"/>
      <name val="Times New Roman"/>
      <family val="1"/>
    </font>
    <font>
      <sz val="15"/>
      <name val="Times New Roman"/>
      <family val="1"/>
    </font>
    <font>
      <u/>
      <sz val="15"/>
      <color theme="10"/>
      <name val="Times New Roman"/>
      <family val="1"/>
    </font>
    <font>
      <b/>
      <sz val="15"/>
      <name val="Times New Roman"/>
      <family val="1"/>
    </font>
    <font>
      <sz val="15"/>
      <color theme="1"/>
      <name val="Times New Roman"/>
      <family val="1"/>
    </font>
    <font>
      <sz val="15"/>
      <name val="Times New Roman"/>
      <family val="1"/>
    </font>
  </fonts>
  <fills count="8">
    <fill>
      <patternFill patternType="none"/>
    </fill>
    <fill>
      <patternFill patternType="gray125"/>
    </fill>
    <fill>
      <patternFill patternType="solid">
        <fgColor theme="2" tint="-9.9978637043366805E-2"/>
        <bgColor indexed="64"/>
      </patternFill>
    </fill>
    <fill>
      <patternFill patternType="solid">
        <fgColor theme="0" tint="-0.249977111117893"/>
        <bgColor indexed="64"/>
      </patternFill>
    </fill>
    <fill>
      <patternFill patternType="solid">
        <fgColor theme="6"/>
        <bgColor indexed="64"/>
      </patternFill>
    </fill>
    <fill>
      <patternFill patternType="solid">
        <fgColor theme="0"/>
        <bgColor indexed="64"/>
      </patternFill>
    </fill>
    <fill>
      <patternFill patternType="solid">
        <fgColor theme="6" tint="0.39997558519241921"/>
        <bgColor indexed="64"/>
      </patternFill>
    </fill>
    <fill>
      <patternFill patternType="solid">
        <fgColor theme="4" tint="0.59999389629810485"/>
        <bgColor indexed="64"/>
      </patternFill>
    </fill>
  </fills>
  <borders count="48">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auto="1"/>
      </bottom>
      <diagonal/>
    </border>
    <border>
      <left/>
      <right/>
      <top style="medium">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auto="1"/>
      </left>
      <right/>
      <top style="thin">
        <color auto="1"/>
      </top>
      <bottom/>
      <diagonal/>
    </border>
    <border>
      <left/>
      <right style="medium">
        <color auto="1"/>
      </right>
      <top style="thin">
        <color auto="1"/>
      </top>
      <bottom/>
      <diagonal/>
    </border>
    <border>
      <left style="dotted">
        <color auto="1"/>
      </left>
      <right style="dotted">
        <color auto="1"/>
      </right>
      <top style="dotted">
        <color auto="1"/>
      </top>
      <bottom style="dotted">
        <color auto="1"/>
      </bottom>
      <diagonal/>
    </border>
    <border>
      <left style="medium">
        <color auto="1"/>
      </left>
      <right style="dotted">
        <color auto="1"/>
      </right>
      <top style="dotted">
        <color auto="1"/>
      </top>
      <bottom style="dotted">
        <color auto="1"/>
      </bottom>
      <diagonal/>
    </border>
    <border>
      <left style="dotted">
        <color auto="1"/>
      </left>
      <right style="medium">
        <color auto="1"/>
      </right>
      <top style="dotted">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auto="1"/>
      </left>
      <right style="medium">
        <color theme="1"/>
      </right>
      <top style="medium">
        <color theme="1"/>
      </top>
      <bottom style="thin">
        <color auto="1"/>
      </bottom>
      <diagonal/>
    </border>
    <border>
      <left style="medium">
        <color theme="1"/>
      </left>
      <right style="thin">
        <color auto="1"/>
      </right>
      <top style="thin">
        <color auto="1"/>
      </top>
      <bottom style="thin">
        <color auto="1"/>
      </bottom>
      <diagonal/>
    </border>
    <border>
      <left style="thin">
        <color auto="1"/>
      </left>
      <right style="medium">
        <color theme="1"/>
      </right>
      <top style="thin">
        <color auto="1"/>
      </top>
      <bottom style="thin">
        <color auto="1"/>
      </bottom>
      <diagonal/>
    </border>
    <border>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medium">
        <color theme="1"/>
      </left>
      <right style="thin">
        <color auto="1"/>
      </right>
      <top style="medium">
        <color theme="1"/>
      </top>
      <bottom style="thin">
        <color theme="0"/>
      </bottom>
      <diagonal/>
    </border>
    <border>
      <left style="medium">
        <color theme="1"/>
      </left>
      <right style="thin">
        <color auto="1"/>
      </right>
      <top/>
      <bottom style="thin">
        <color auto="1"/>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thin">
        <color indexed="64"/>
      </left>
      <right style="medium">
        <color indexed="64"/>
      </right>
      <top style="thin">
        <color indexed="64"/>
      </top>
      <bottom style="thin">
        <color indexed="64"/>
      </bottom>
      <diagonal/>
    </border>
    <border>
      <left style="medium">
        <color indexed="64"/>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s>
  <cellStyleXfs count="7">
    <xf numFmtId="0" fontId="0" fillId="0" borderId="0"/>
    <xf numFmtId="43" fontId="1" fillId="0" borderId="0" applyFont="0" applyFill="0" applyBorder="0" applyAlignment="0" applyProtection="0"/>
    <xf numFmtId="164" fontId="1" fillId="0" borderId="0" applyFont="0" applyFill="0" applyBorder="0" applyAlignment="0" applyProtection="0"/>
    <xf numFmtId="0" fontId="2" fillId="0" borderId="0"/>
    <xf numFmtId="165" fontId="3" fillId="0" borderId="0" applyFont="0" applyFill="0" applyBorder="0" applyAlignment="0" applyProtection="0"/>
    <xf numFmtId="9" fontId="1" fillId="0" borderId="0" applyFont="0" applyFill="0" applyBorder="0" applyAlignment="0" applyProtection="0"/>
    <xf numFmtId="0" fontId="11" fillId="0" borderId="0" applyNumberFormat="0" applyFill="0" applyBorder="0" applyAlignment="0" applyProtection="0"/>
  </cellStyleXfs>
  <cellXfs count="254">
    <xf numFmtId="0" fontId="0" fillId="0" borderId="0" xfId="0"/>
    <xf numFmtId="0" fontId="5" fillId="0" borderId="0" xfId="0" applyFont="1" applyBorder="1" applyAlignment="1">
      <alignment horizontal="left"/>
    </xf>
    <xf numFmtId="0" fontId="5" fillId="0" borderId="0" xfId="0" applyFont="1" applyFill="1" applyBorder="1" applyAlignment="1">
      <alignment horizontal="left"/>
    </xf>
    <xf numFmtId="0" fontId="5" fillId="0" borderId="13" xfId="0" applyFont="1" applyFill="1" applyBorder="1" applyAlignment="1">
      <alignment horizontal="left"/>
    </xf>
    <xf numFmtId="0" fontId="6" fillId="0" borderId="13" xfId="0" applyFont="1" applyFill="1" applyBorder="1" applyAlignment="1">
      <alignment horizontal="left" vertical="center"/>
    </xf>
    <xf numFmtId="0" fontId="6" fillId="0" borderId="0" xfId="0" applyFont="1" applyFill="1" applyBorder="1" applyAlignment="1">
      <alignment horizontal="left" vertical="center"/>
    </xf>
    <xf numFmtId="0" fontId="6" fillId="0" borderId="13" xfId="0" applyFont="1" applyFill="1" applyBorder="1" applyAlignment="1">
      <alignment horizontal="left"/>
    </xf>
    <xf numFmtId="0" fontId="6" fillId="0" borderId="0" xfId="0" applyFont="1" applyFill="1" applyBorder="1" applyAlignment="1">
      <alignment horizontal="left"/>
    </xf>
    <xf numFmtId="0" fontId="5" fillId="0" borderId="0" xfId="0" applyFont="1"/>
    <xf numFmtId="0" fontId="5" fillId="0" borderId="0" xfId="0" applyFont="1" applyAlignment="1">
      <alignment horizontal="left"/>
    </xf>
    <xf numFmtId="0" fontId="5" fillId="0" borderId="0" xfId="0" applyFont="1" applyBorder="1"/>
    <xf numFmtId="0" fontId="6" fillId="2" borderId="7" xfId="0" applyFont="1" applyFill="1" applyBorder="1" applyAlignment="1">
      <alignment horizontal="left" vertical="center"/>
    </xf>
    <xf numFmtId="0" fontId="6" fillId="2" borderId="8" xfId="0" applyFont="1" applyFill="1" applyBorder="1" applyAlignment="1">
      <alignment horizontal="left" vertical="center"/>
    </xf>
    <xf numFmtId="0" fontId="6" fillId="2" borderId="8" xfId="0" applyFont="1" applyFill="1" applyBorder="1" applyAlignment="1">
      <alignment horizontal="right" vertical="center"/>
    </xf>
    <xf numFmtId="0" fontId="6" fillId="2" borderId="9" xfId="0" applyFont="1" applyFill="1" applyBorder="1" applyAlignment="1">
      <alignment horizontal="right" vertical="center"/>
    </xf>
    <xf numFmtId="1" fontId="6" fillId="0" borderId="0" xfId="0" applyNumberFormat="1" applyFont="1" applyAlignment="1">
      <alignment horizontal="center"/>
    </xf>
    <xf numFmtId="0" fontId="6" fillId="0" borderId="12" xfId="0" applyFont="1" applyFill="1" applyBorder="1"/>
    <xf numFmtId="0" fontId="6" fillId="0" borderId="0" xfId="0" applyFont="1"/>
    <xf numFmtId="0" fontId="6" fillId="0" borderId="0" xfId="0" applyFont="1" applyFill="1" applyBorder="1"/>
    <xf numFmtId="37" fontId="5" fillId="0" borderId="0" xfId="1" applyNumberFormat="1" applyFont="1" applyBorder="1" applyAlignment="1">
      <alignment horizontal="right" wrapText="1"/>
    </xf>
    <xf numFmtId="0" fontId="6" fillId="0" borderId="0" xfId="0" applyFont="1" applyBorder="1" applyAlignment="1">
      <alignment horizontal="right"/>
    </xf>
    <xf numFmtId="4" fontId="5" fillId="0" borderId="0" xfId="0" applyNumberFormat="1" applyFont="1" applyBorder="1" applyAlignment="1">
      <alignment horizontal="right"/>
    </xf>
    <xf numFmtId="4" fontId="5" fillId="0" borderId="13" xfId="0" applyNumberFormat="1" applyFont="1" applyFill="1" applyBorder="1" applyAlignment="1">
      <alignment horizontal="right"/>
    </xf>
    <xf numFmtId="4" fontId="5" fillId="0" borderId="14" xfId="0" applyNumberFormat="1" applyFont="1" applyFill="1" applyBorder="1" applyAlignment="1">
      <alignment horizontal="right"/>
    </xf>
    <xf numFmtId="4" fontId="5" fillId="0" borderId="0" xfId="0" applyNumberFormat="1" applyFont="1" applyFill="1" applyBorder="1" applyAlignment="1">
      <alignment horizontal="right"/>
    </xf>
    <xf numFmtId="0" fontId="6" fillId="2" borderId="7" xfId="0" applyFont="1" applyFill="1" applyBorder="1" applyAlignment="1">
      <alignment horizontal="left" vertical="center" wrapText="1"/>
    </xf>
    <xf numFmtId="0" fontId="5" fillId="0" borderId="12" xfId="0" applyFont="1" applyFill="1" applyBorder="1"/>
    <xf numFmtId="0" fontId="5" fillId="0" borderId="0" xfId="0" applyFont="1" applyFill="1" applyBorder="1"/>
    <xf numFmtId="0" fontId="5" fillId="0" borderId="0" xfId="0" applyFont="1" applyBorder="1" applyAlignment="1">
      <alignment horizontal="right"/>
    </xf>
    <xf numFmtId="0" fontId="5" fillId="0" borderId="12" xfId="0" applyFont="1" applyFill="1" applyBorder="1" applyAlignment="1">
      <alignment horizontal="right" vertical="center"/>
    </xf>
    <xf numFmtId="4" fontId="5" fillId="0" borderId="13" xfId="0" applyNumberFormat="1" applyFont="1" applyBorder="1" applyAlignment="1">
      <alignment horizontal="right" vertical="center"/>
    </xf>
    <xf numFmtId="4" fontId="5" fillId="0" borderId="14" xfId="0" applyNumberFormat="1" applyFont="1" applyBorder="1" applyAlignment="1">
      <alignment horizontal="right" vertical="center"/>
    </xf>
    <xf numFmtId="0" fontId="5" fillId="0" borderId="0" xfId="0" applyFont="1" applyAlignment="1">
      <alignment horizontal="right" vertical="center"/>
    </xf>
    <xf numFmtId="0" fontId="5" fillId="0" borderId="0" xfId="0" applyFont="1" applyFill="1" applyBorder="1" applyAlignment="1">
      <alignment horizontal="right" vertical="center"/>
    </xf>
    <xf numFmtId="4" fontId="5" fillId="0" borderId="0" xfId="0" applyNumberFormat="1" applyFont="1" applyBorder="1" applyAlignment="1">
      <alignment horizontal="right" vertical="center"/>
    </xf>
    <xf numFmtId="9" fontId="5" fillId="0" borderId="0" xfId="0" applyNumberFormat="1" applyFont="1" applyBorder="1" applyAlignment="1">
      <alignment horizontal="right" vertical="center"/>
    </xf>
    <xf numFmtId="0" fontId="5" fillId="0" borderId="12" xfId="0" applyFont="1" applyBorder="1" applyAlignment="1">
      <alignment horizontal="right" vertical="center"/>
    </xf>
    <xf numFmtId="0" fontId="5" fillId="0" borderId="13" xfId="0" applyFont="1" applyBorder="1" applyAlignment="1">
      <alignment horizontal="left" vertical="center"/>
    </xf>
    <xf numFmtId="0" fontId="5" fillId="0" borderId="0" xfId="0" applyFont="1" applyBorder="1" applyAlignment="1">
      <alignment horizontal="right" vertical="center"/>
    </xf>
    <xf numFmtId="0" fontId="5" fillId="0" borderId="0" xfId="0" applyFont="1" applyBorder="1" applyAlignment="1">
      <alignment horizontal="left" vertical="center"/>
    </xf>
    <xf numFmtId="2" fontId="5" fillId="0" borderId="0" xfId="0" applyNumberFormat="1" applyFont="1" applyBorder="1" applyAlignment="1">
      <alignment horizontal="right" vertical="center"/>
    </xf>
    <xf numFmtId="0" fontId="6" fillId="2" borderId="9" xfId="0" applyFont="1" applyFill="1" applyBorder="1" applyAlignment="1">
      <alignment horizontal="left" vertical="center" wrapText="1"/>
    </xf>
    <xf numFmtId="0" fontId="6" fillId="0" borderId="0" xfId="0" applyFont="1" applyFill="1" applyBorder="1" applyAlignment="1">
      <alignment horizontal="right" vertical="center" wrapText="1"/>
    </xf>
    <xf numFmtId="0" fontId="6" fillId="0" borderId="12" xfId="0" applyFont="1" applyBorder="1" applyAlignment="1">
      <alignment horizontal="right" vertical="center"/>
    </xf>
    <xf numFmtId="0" fontId="6" fillId="0" borderId="14" xfId="0" applyFont="1" applyFill="1" applyBorder="1" applyAlignment="1">
      <alignment horizontal="left" vertical="center" wrapText="1"/>
    </xf>
    <xf numFmtId="2" fontId="5" fillId="0" borderId="0" xfId="0" applyNumberFormat="1" applyFont="1" applyFill="1" applyBorder="1" applyAlignment="1">
      <alignment horizontal="right" vertical="center"/>
    </xf>
    <xf numFmtId="0" fontId="6" fillId="0" borderId="12" xfId="0" applyFont="1" applyBorder="1" applyAlignment="1">
      <alignment horizontal="right" vertical="center" wrapText="1"/>
    </xf>
    <xf numFmtId="0" fontId="6" fillId="0" borderId="14" xfId="0" applyFont="1" applyBorder="1" applyAlignment="1">
      <alignment horizontal="left" vertical="center"/>
    </xf>
    <xf numFmtId="0" fontId="5" fillId="0" borderId="0" xfId="0" applyFont="1" applyBorder="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Border="1" applyAlignment="1">
      <alignment horizontal="center" vertical="center"/>
    </xf>
    <xf numFmtId="0" fontId="6" fillId="0" borderId="0" xfId="0" applyFont="1" applyBorder="1" applyAlignment="1">
      <alignment vertical="center"/>
    </xf>
    <xf numFmtId="0" fontId="6" fillId="2" borderId="8" xfId="0" applyFont="1" applyFill="1" applyBorder="1" applyAlignment="1">
      <alignment horizontal="left" vertical="center" wrapText="1"/>
    </xf>
    <xf numFmtId="0" fontId="6" fillId="2" borderId="9" xfId="0" applyFont="1" applyFill="1" applyBorder="1" applyAlignment="1">
      <alignment horizontal="center" vertical="center" wrapText="1"/>
    </xf>
    <xf numFmtId="0" fontId="8" fillId="0" borderId="0" xfId="0" applyFont="1" applyBorder="1" applyAlignment="1">
      <alignment vertical="center" wrapText="1"/>
    </xf>
    <xf numFmtId="0" fontId="9" fillId="0" borderId="0" xfId="0" applyFont="1" applyBorder="1" applyAlignment="1">
      <alignment horizontal="center" vertical="center" wrapText="1"/>
    </xf>
    <xf numFmtId="0" fontId="8" fillId="0" borderId="0" xfId="0" applyFont="1" applyBorder="1" applyAlignment="1">
      <alignment horizontal="center" vertical="center" wrapText="1"/>
    </xf>
    <xf numFmtId="0" fontId="5" fillId="0" borderId="0" xfId="0" applyFont="1" applyBorder="1" applyAlignment="1">
      <alignment wrapText="1"/>
    </xf>
    <xf numFmtId="0" fontId="6" fillId="0" borderId="0" xfId="0" applyFont="1" applyBorder="1" applyAlignment="1">
      <alignment horizontal="center"/>
    </xf>
    <xf numFmtId="0" fontId="6" fillId="0" borderId="0" xfId="0" applyFont="1" applyAlignment="1">
      <alignment horizontal="center"/>
    </xf>
    <xf numFmtId="0" fontId="6" fillId="2" borderId="8" xfId="0" applyFont="1" applyFill="1" applyBorder="1" applyAlignment="1">
      <alignment horizontal="center" vertical="center" wrapText="1"/>
    </xf>
    <xf numFmtId="166" fontId="5" fillId="0" borderId="0" xfId="1" applyNumberFormat="1" applyFont="1" applyFill="1" applyBorder="1"/>
    <xf numFmtId="9" fontId="6" fillId="0" borderId="0" xfId="5" applyFont="1" applyBorder="1" applyAlignment="1">
      <alignment horizontal="center"/>
    </xf>
    <xf numFmtId="1" fontId="6" fillId="0" borderId="0" xfId="0" applyNumberFormat="1" applyFont="1" applyBorder="1" applyAlignment="1">
      <alignment horizontal="center"/>
    </xf>
    <xf numFmtId="9" fontId="5" fillId="0" borderId="0" xfId="5" applyFont="1"/>
    <xf numFmtId="43" fontId="5" fillId="0" borderId="0" xfId="0" applyNumberFormat="1" applyFont="1"/>
    <xf numFmtId="0" fontId="5" fillId="0" borderId="10" xfId="0" applyFont="1" applyFill="1" applyBorder="1"/>
    <xf numFmtId="0" fontId="5" fillId="0" borderId="12" xfId="0" applyFont="1" applyBorder="1"/>
    <xf numFmtId="0" fontId="6" fillId="0" borderId="12" xfId="0" applyFont="1" applyFill="1" applyBorder="1" applyAlignment="1">
      <alignment wrapText="1"/>
    </xf>
    <xf numFmtId="0" fontId="6" fillId="0" borderId="0" xfId="0" applyFont="1" applyFill="1" applyBorder="1" applyAlignment="1">
      <alignment wrapText="1"/>
    </xf>
    <xf numFmtId="0" fontId="5" fillId="0" borderId="12" xfId="0" applyFont="1" applyFill="1" applyBorder="1" applyAlignment="1">
      <alignment wrapText="1"/>
    </xf>
    <xf numFmtId="0" fontId="5" fillId="0" borderId="0" xfId="0" applyFont="1" applyFill="1" applyBorder="1" applyAlignment="1">
      <alignment wrapText="1"/>
    </xf>
    <xf numFmtId="0" fontId="6" fillId="0" borderId="10" xfId="0" applyFont="1" applyBorder="1" applyAlignment="1">
      <alignment horizontal="right" vertical="center" wrapText="1"/>
    </xf>
    <xf numFmtId="0" fontId="6" fillId="0" borderId="0" xfId="0" applyFont="1" applyFill="1" applyBorder="1" applyAlignment="1">
      <alignment horizontal="left" vertical="center" wrapText="1"/>
    </xf>
    <xf numFmtId="0" fontId="5" fillId="0" borderId="12" xfId="0" applyFont="1" applyFill="1" applyBorder="1" applyAlignment="1">
      <alignment horizontal="right" vertical="center" wrapText="1"/>
    </xf>
    <xf numFmtId="0" fontId="5" fillId="0" borderId="0" xfId="0" applyFont="1" applyFill="1" applyBorder="1" applyAlignment="1">
      <alignment horizontal="right" vertical="center" wrapText="1"/>
    </xf>
    <xf numFmtId="0" fontId="5" fillId="0" borderId="12" xfId="0" applyFont="1" applyBorder="1" applyAlignment="1">
      <alignment horizontal="right" vertical="center" wrapText="1"/>
    </xf>
    <xf numFmtId="0" fontId="5" fillId="0" borderId="0" xfId="0" applyFont="1" applyBorder="1" applyAlignment="1">
      <alignment horizontal="right" vertical="center" wrapText="1"/>
    </xf>
    <xf numFmtId="0" fontId="6" fillId="2" borderId="21" xfId="0" applyFont="1" applyFill="1" applyBorder="1" applyAlignment="1">
      <alignment vertical="center" wrapText="1"/>
    </xf>
    <xf numFmtId="0" fontId="6" fillId="0" borderId="0" xfId="0" applyFont="1" applyFill="1" applyBorder="1" applyAlignment="1">
      <alignment vertical="center" wrapText="1"/>
    </xf>
    <xf numFmtId="0" fontId="6" fillId="2" borderId="8" xfId="0" applyFont="1" applyFill="1" applyBorder="1" applyAlignment="1">
      <alignment horizontal="right" vertical="center" wrapText="1"/>
    </xf>
    <xf numFmtId="0" fontId="6" fillId="2" borderId="9" xfId="0" applyFont="1" applyFill="1" applyBorder="1" applyAlignment="1">
      <alignment horizontal="right" vertical="center" wrapText="1"/>
    </xf>
    <xf numFmtId="0" fontId="5" fillId="0" borderId="0" xfId="0" applyFont="1" applyAlignment="1">
      <alignment wrapText="1"/>
    </xf>
    <xf numFmtId="167" fontId="5" fillId="0" borderId="0" xfId="5" applyNumberFormat="1" applyFont="1"/>
    <xf numFmtId="0" fontId="5" fillId="0" borderId="10" xfId="0" applyFont="1" applyFill="1" applyBorder="1" applyAlignment="1">
      <alignment wrapText="1"/>
    </xf>
    <xf numFmtId="0" fontId="5" fillId="0" borderId="12" xfId="0" applyFont="1" applyBorder="1" applyAlignment="1">
      <alignment wrapText="1"/>
    </xf>
    <xf numFmtId="0" fontId="6" fillId="0" borderId="0" xfId="0" applyFont="1" applyFill="1" applyBorder="1" applyAlignment="1">
      <alignment horizontal="center"/>
    </xf>
    <xf numFmtId="0" fontId="5" fillId="0" borderId="3" xfId="0" applyFont="1" applyBorder="1" applyAlignment="1">
      <alignment wrapText="1"/>
    </xf>
    <xf numFmtId="0" fontId="5" fillId="0" borderId="1" xfId="0" applyFont="1" applyBorder="1" applyAlignment="1">
      <alignment wrapText="1"/>
    </xf>
    <xf numFmtId="0" fontId="5" fillId="0" borderId="20" xfId="0" applyFont="1" applyBorder="1" applyAlignment="1">
      <alignment wrapText="1"/>
    </xf>
    <xf numFmtId="0" fontId="5" fillId="0" borderId="2" xfId="0" applyFont="1" applyBorder="1" applyAlignment="1">
      <alignment wrapText="1"/>
    </xf>
    <xf numFmtId="0" fontId="6" fillId="0" borderId="20" xfId="0" applyFont="1" applyBorder="1"/>
    <xf numFmtId="0" fontId="5" fillId="0" borderId="20" xfId="0" applyFont="1" applyBorder="1"/>
    <xf numFmtId="0" fontId="5" fillId="0" borderId="4" xfId="0" applyFont="1" applyBorder="1" applyAlignment="1">
      <alignment wrapText="1"/>
    </xf>
    <xf numFmtId="0" fontId="6" fillId="0" borderId="0" xfId="0" applyFont="1" applyBorder="1"/>
    <xf numFmtId="0" fontId="6" fillId="0" borderId="15" xfId="0" applyFont="1" applyBorder="1" applyAlignment="1">
      <alignment horizontal="center" vertical="center" wrapText="1"/>
    </xf>
    <xf numFmtId="0" fontId="6" fillId="0" borderId="15" xfId="0" applyFont="1" applyFill="1" applyBorder="1" applyAlignment="1">
      <alignment horizontal="center" vertical="center" wrapText="1"/>
    </xf>
    <xf numFmtId="0" fontId="6" fillId="0" borderId="15" xfId="0" applyFont="1" applyBorder="1" applyAlignment="1">
      <alignment horizontal="center" vertical="center"/>
    </xf>
    <xf numFmtId="0" fontId="6" fillId="0" borderId="15" xfId="0" applyFont="1" applyFill="1" applyBorder="1" applyAlignment="1">
      <alignment horizontal="center" vertical="center"/>
    </xf>
    <xf numFmtId="0" fontId="5" fillId="0" borderId="15" xfId="0" applyFont="1" applyBorder="1" applyAlignment="1">
      <alignment wrapText="1"/>
    </xf>
    <xf numFmtId="0" fontId="5" fillId="0" borderId="15" xfId="0" applyFont="1" applyBorder="1"/>
    <xf numFmtId="0" fontId="5" fillId="0" borderId="15" xfId="0" applyFont="1" applyFill="1" applyBorder="1" applyAlignment="1">
      <alignment wrapText="1"/>
    </xf>
    <xf numFmtId="0" fontId="5" fillId="0" borderId="15" xfId="0" applyFont="1" applyFill="1" applyBorder="1" applyAlignment="1">
      <alignment vertical="center" wrapText="1"/>
    </xf>
    <xf numFmtId="0" fontId="5" fillId="0" borderId="15" xfId="0" applyFont="1" applyBorder="1" applyAlignment="1">
      <alignment vertical="center" wrapText="1"/>
    </xf>
    <xf numFmtId="0" fontId="5" fillId="0" borderId="15" xfId="0" applyFont="1" applyBorder="1" applyAlignment="1">
      <alignment horizontal="left" vertical="center" wrapText="1"/>
    </xf>
    <xf numFmtId="0" fontId="5" fillId="0" borderId="0" xfId="0" applyFont="1" applyAlignment="1">
      <alignment vertical="center" wrapText="1"/>
    </xf>
    <xf numFmtId="0" fontId="5" fillId="0" borderId="15" xfId="0" applyFont="1" applyFill="1" applyBorder="1" applyAlignment="1">
      <alignment horizontal="left" vertical="center"/>
    </xf>
    <xf numFmtId="0" fontId="5" fillId="0" borderId="15" xfId="0" applyFont="1" applyFill="1" applyBorder="1" applyAlignment="1">
      <alignment vertical="center"/>
    </xf>
    <xf numFmtId="0" fontId="5" fillId="0" borderId="15" xfId="0" applyFont="1" applyFill="1" applyBorder="1" applyAlignment="1">
      <alignment horizontal="left" vertical="center" wrapText="1"/>
    </xf>
    <xf numFmtId="0" fontId="5" fillId="0" borderId="15" xfId="0" applyFont="1" applyBorder="1" applyAlignment="1">
      <alignment horizontal="left" vertical="center"/>
    </xf>
    <xf numFmtId="0" fontId="5" fillId="0" borderId="3" xfId="0" applyFont="1" applyFill="1" applyBorder="1" applyAlignment="1">
      <alignment wrapText="1"/>
    </xf>
    <xf numFmtId="0" fontId="5" fillId="0" borderId="15" xfId="0" applyFont="1" applyFill="1" applyBorder="1" applyAlignment="1">
      <alignment horizontal="left" wrapText="1"/>
    </xf>
    <xf numFmtId="0" fontId="5" fillId="0" borderId="4" xfId="0" applyFont="1" applyFill="1" applyBorder="1" applyAlignment="1">
      <alignment wrapText="1"/>
    </xf>
    <xf numFmtId="0" fontId="5" fillId="0" borderId="0" xfId="0" applyFont="1" applyFill="1" applyAlignment="1">
      <alignment wrapText="1"/>
    </xf>
    <xf numFmtId="0" fontId="5" fillId="0" borderId="5" xfId="0" applyFont="1" applyFill="1" applyBorder="1" applyAlignment="1">
      <alignment wrapText="1"/>
    </xf>
    <xf numFmtId="0" fontId="5" fillId="0" borderId="19" xfId="0" applyFont="1" applyFill="1" applyBorder="1" applyAlignment="1">
      <alignment horizontal="left" vertical="center" wrapText="1"/>
    </xf>
    <xf numFmtId="0" fontId="5" fillId="0" borderId="19" xfId="0" applyFont="1" applyFill="1" applyBorder="1" applyAlignment="1">
      <alignment wrapText="1"/>
    </xf>
    <xf numFmtId="0" fontId="5" fillId="0" borderId="6" xfId="0" applyFont="1" applyFill="1" applyBorder="1" applyAlignment="1">
      <alignment wrapText="1"/>
    </xf>
    <xf numFmtId="0" fontId="10" fillId="0" borderId="0" xfId="0" applyFont="1" applyBorder="1" applyAlignment="1">
      <alignment wrapText="1"/>
    </xf>
    <xf numFmtId="0" fontId="5" fillId="0" borderId="5" xfId="0" applyFont="1" applyBorder="1" applyAlignment="1">
      <alignment wrapText="1"/>
    </xf>
    <xf numFmtId="0" fontId="5" fillId="0" borderId="19" xfId="0" applyFont="1" applyBorder="1" applyAlignment="1">
      <alignment wrapText="1"/>
    </xf>
    <xf numFmtId="0" fontId="5" fillId="0" borderId="6" xfId="0" applyFont="1" applyBorder="1" applyAlignment="1">
      <alignment wrapText="1"/>
    </xf>
    <xf numFmtId="0" fontId="6" fillId="0" borderId="0" xfId="0" applyFont="1" applyFill="1"/>
    <xf numFmtId="0" fontId="5" fillId="0" borderId="0" xfId="0" applyFont="1" applyBorder="1" applyAlignment="1">
      <alignment horizontal="center" vertical="center" wrapText="1"/>
    </xf>
    <xf numFmtId="0" fontId="5" fillId="0" borderId="0" xfId="0" applyFont="1" applyBorder="1" applyAlignment="1">
      <alignment vertical="center" wrapText="1"/>
    </xf>
    <xf numFmtId="0" fontId="6" fillId="0" borderId="0" xfId="0" applyFont="1" applyBorder="1" applyAlignment="1">
      <alignment vertical="center" wrapText="1"/>
    </xf>
    <xf numFmtId="0" fontId="5" fillId="0" borderId="0" xfId="0" applyFont="1" applyFill="1"/>
    <xf numFmtId="0" fontId="5" fillId="0" borderId="0" xfId="0" applyFont="1" applyFill="1" applyBorder="1" applyAlignment="1">
      <alignment vertical="center" wrapText="1"/>
    </xf>
    <xf numFmtId="0" fontId="5" fillId="0" borderId="0" xfId="0" applyFont="1" applyBorder="1" applyAlignment="1">
      <alignment horizontal="center" wrapText="1"/>
    </xf>
    <xf numFmtId="2" fontId="5" fillId="0" borderId="11" xfId="0" applyNumberFormat="1" applyFont="1" applyFill="1" applyBorder="1"/>
    <xf numFmtId="2" fontId="5" fillId="0" borderId="14" xfId="0" applyNumberFormat="1" applyFont="1" applyFill="1" applyBorder="1"/>
    <xf numFmtId="43" fontId="5" fillId="0" borderId="13" xfId="1" applyNumberFormat="1" applyFont="1" applyFill="1" applyBorder="1"/>
    <xf numFmtId="43" fontId="5" fillId="0" borderId="14" xfId="1" applyNumberFormat="1" applyFont="1" applyFill="1" applyBorder="1"/>
    <xf numFmtId="2" fontId="8" fillId="0" borderId="14" xfId="0" applyNumberFormat="1" applyFont="1" applyBorder="1"/>
    <xf numFmtId="2" fontId="5" fillId="0" borderId="13" xfId="0" applyNumberFormat="1" applyFont="1" applyFill="1" applyBorder="1"/>
    <xf numFmtId="2" fontId="5" fillId="0" borderId="13" xfId="0" applyNumberFormat="1" applyFont="1" applyBorder="1" applyAlignment="1">
      <alignment horizontal="right" vertical="center"/>
    </xf>
    <xf numFmtId="2" fontId="5" fillId="0" borderId="14" xfId="0" applyNumberFormat="1" applyFont="1" applyBorder="1" applyAlignment="1">
      <alignment horizontal="right" vertical="center"/>
    </xf>
    <xf numFmtId="0" fontId="6" fillId="0" borderId="1" xfId="0" applyFont="1" applyBorder="1"/>
    <xf numFmtId="0" fontId="5" fillId="0" borderId="2" xfId="0" applyFont="1" applyBorder="1"/>
    <xf numFmtId="0" fontId="6" fillId="2" borderId="25" xfId="0" applyFont="1" applyFill="1" applyBorder="1" applyAlignment="1">
      <alignment horizontal="right" vertical="center" wrapText="1"/>
    </xf>
    <xf numFmtId="2" fontId="5" fillId="0" borderId="25" xfId="0" applyNumberFormat="1" applyFont="1" applyFill="1" applyBorder="1" applyAlignment="1">
      <alignment horizontal="right"/>
    </xf>
    <xf numFmtId="2" fontId="5" fillId="0" borderId="25" xfId="0" applyNumberFormat="1" applyFont="1" applyBorder="1"/>
    <xf numFmtId="0" fontId="6" fillId="2" borderId="26" xfId="0" applyFont="1" applyFill="1" applyBorder="1" applyAlignment="1">
      <alignment horizontal="left" vertical="center" wrapText="1"/>
    </xf>
    <xf numFmtId="0" fontId="6" fillId="2" borderId="27" xfId="0" applyFont="1" applyFill="1" applyBorder="1" applyAlignment="1">
      <alignment horizontal="right" vertical="center" wrapText="1"/>
    </xf>
    <xf numFmtId="0" fontId="5" fillId="0" borderId="26" xfId="0" applyFont="1" applyFill="1" applyBorder="1" applyAlignment="1">
      <alignment horizontal="left"/>
    </xf>
    <xf numFmtId="2" fontId="5" fillId="0" borderId="27" xfId="0" applyNumberFormat="1" applyFont="1" applyFill="1" applyBorder="1" applyAlignment="1">
      <alignment horizontal="right"/>
    </xf>
    <xf numFmtId="2" fontId="5" fillId="0" borderId="27" xfId="0" applyNumberFormat="1" applyFont="1" applyBorder="1"/>
    <xf numFmtId="0" fontId="6" fillId="0" borderId="28" xfId="0" applyFont="1" applyFill="1" applyBorder="1" applyAlignment="1">
      <alignment horizontal="left"/>
    </xf>
    <xf numFmtId="2" fontId="6" fillId="0" borderId="29" xfId="0" applyNumberFormat="1" applyFont="1" applyBorder="1"/>
    <xf numFmtId="2" fontId="6" fillId="0" borderId="30" xfId="0" applyNumberFormat="1" applyFont="1" applyBorder="1"/>
    <xf numFmtId="0" fontId="8" fillId="0" borderId="25" xfId="0" applyFont="1" applyBorder="1" applyAlignment="1">
      <alignment vertical="center" wrapText="1"/>
    </xf>
    <xf numFmtId="0" fontId="6" fillId="0" borderId="1" xfId="0" applyFont="1" applyBorder="1" applyAlignment="1">
      <alignment vertical="center"/>
    </xf>
    <xf numFmtId="0" fontId="6" fillId="0" borderId="20" xfId="0" applyFont="1" applyBorder="1" applyAlignment="1">
      <alignment vertical="center"/>
    </xf>
    <xf numFmtId="0" fontId="6" fillId="0" borderId="2" xfId="0" applyFont="1" applyBorder="1" applyAlignment="1">
      <alignment vertical="center"/>
    </xf>
    <xf numFmtId="0" fontId="6" fillId="2" borderId="23"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8" fillId="0" borderId="27" xfId="0" applyFont="1" applyBorder="1" applyAlignment="1">
      <alignment horizontal="center" vertical="center" wrapText="1"/>
    </xf>
    <xf numFmtId="0" fontId="8" fillId="0" borderId="29" xfId="0" applyFont="1" applyBorder="1" applyAlignment="1">
      <alignment vertical="center" wrapText="1"/>
    </xf>
    <xf numFmtId="0" fontId="8" fillId="0" borderId="30" xfId="0" applyFont="1" applyBorder="1" applyAlignment="1">
      <alignment horizontal="center" vertical="center" wrapText="1"/>
    </xf>
    <xf numFmtId="0" fontId="6" fillId="0" borderId="1" xfId="0" applyFont="1" applyBorder="1" applyAlignment="1">
      <alignment horizontal="left" vertical="center"/>
    </xf>
    <xf numFmtId="0" fontId="5" fillId="0" borderId="2" xfId="0" applyFont="1" applyBorder="1" applyAlignment="1">
      <alignment horizontal="left" vertical="center"/>
    </xf>
    <xf numFmtId="0" fontId="6" fillId="2" borderId="23" xfId="0" applyFont="1" applyFill="1" applyBorder="1" applyAlignment="1">
      <alignment horizontal="center" vertical="center"/>
    </xf>
    <xf numFmtId="0" fontId="6" fillId="2" borderId="24" xfId="0" applyFont="1" applyFill="1" applyBorder="1" applyAlignment="1">
      <alignment horizontal="left" vertical="center"/>
    </xf>
    <xf numFmtId="0" fontId="5" fillId="0" borderId="26" xfId="0" applyFont="1" applyFill="1" applyBorder="1" applyAlignment="1">
      <alignment horizontal="left" vertical="center" wrapText="1"/>
    </xf>
    <xf numFmtId="0" fontId="5" fillId="0" borderId="28" xfId="0" applyFont="1" applyFill="1" applyBorder="1" applyAlignment="1">
      <alignment horizontal="left" vertical="center" wrapText="1"/>
    </xf>
    <xf numFmtId="0" fontId="6" fillId="2" borderId="25" xfId="0" applyFont="1" applyFill="1" applyBorder="1" applyAlignment="1">
      <alignment horizontal="center" vertical="center" wrapText="1"/>
    </xf>
    <xf numFmtId="0" fontId="5" fillId="0" borderId="25" xfId="0" applyFont="1" applyBorder="1" applyAlignment="1">
      <alignment wrapText="1"/>
    </xf>
    <xf numFmtId="43" fontId="5" fillId="0" borderId="25" xfId="1" applyNumberFormat="1" applyFont="1" applyFill="1" applyBorder="1" applyAlignment="1">
      <alignment wrapText="1"/>
    </xf>
    <xf numFmtId="43" fontId="5" fillId="0" borderId="25" xfId="1" applyNumberFormat="1" applyFont="1" applyBorder="1" applyAlignment="1">
      <alignment horizontal="right" vertical="center"/>
    </xf>
    <xf numFmtId="43" fontId="5" fillId="0" borderId="25" xfId="1" applyNumberFormat="1" applyFont="1" applyBorder="1" applyAlignment="1">
      <alignment wrapText="1"/>
    </xf>
    <xf numFmtId="43" fontId="5" fillId="0" borderId="25" xfId="1" applyNumberFormat="1" applyFont="1" applyFill="1" applyBorder="1" applyAlignment="1">
      <alignment vertical="center" wrapText="1"/>
    </xf>
    <xf numFmtId="2" fontId="5" fillId="0" borderId="20" xfId="0" applyNumberFormat="1" applyFont="1" applyBorder="1" applyAlignment="1">
      <alignment horizontal="right" vertical="center"/>
    </xf>
    <xf numFmtId="0" fontId="5" fillId="0" borderId="20" xfId="0" applyFont="1" applyBorder="1" applyAlignment="1">
      <alignment horizontal="right" vertical="center"/>
    </xf>
    <xf numFmtId="0" fontId="5" fillId="0" borderId="2" xfId="0" applyFont="1" applyBorder="1" applyAlignment="1">
      <alignment horizontal="right" vertical="center"/>
    </xf>
    <xf numFmtId="0" fontId="6" fillId="2" borderId="27" xfId="0" applyFont="1" applyFill="1" applyBorder="1" applyAlignment="1">
      <alignment horizontal="center" vertical="center" wrapText="1"/>
    </xf>
    <xf numFmtId="43" fontId="5" fillId="0" borderId="27" xfId="1" applyNumberFormat="1" applyFont="1" applyBorder="1" applyAlignment="1">
      <alignment horizontal="right" vertical="center"/>
    </xf>
    <xf numFmtId="0" fontId="5" fillId="0" borderId="29" xfId="0" applyFont="1" applyBorder="1" applyAlignment="1">
      <alignment wrapText="1"/>
    </xf>
    <xf numFmtId="43" fontId="5" fillId="0" borderId="29" xfId="1" applyNumberFormat="1" applyFont="1" applyBorder="1" applyAlignment="1">
      <alignment wrapText="1"/>
    </xf>
    <xf numFmtId="43" fontId="5" fillId="0" borderId="29" xfId="1" applyNumberFormat="1" applyFont="1" applyBorder="1" applyAlignment="1">
      <alignment horizontal="right" vertical="center"/>
    </xf>
    <xf numFmtId="43" fontId="5" fillId="0" borderId="30" xfId="1" applyNumberFormat="1" applyFont="1" applyBorder="1" applyAlignment="1">
      <alignment horizontal="right" vertical="center"/>
    </xf>
    <xf numFmtId="0" fontId="12" fillId="0" borderId="31" xfId="0" applyFont="1" applyBorder="1"/>
    <xf numFmtId="0" fontId="12" fillId="0" borderId="0" xfId="0" applyFont="1"/>
    <xf numFmtId="0" fontId="12" fillId="0" borderId="34" xfId="0" applyFont="1" applyBorder="1"/>
    <xf numFmtId="0" fontId="12" fillId="0" borderId="32" xfId="0" applyFont="1" applyBorder="1"/>
    <xf numFmtId="0" fontId="13" fillId="6" borderId="41" xfId="0" applyFont="1" applyFill="1" applyBorder="1" applyAlignment="1">
      <alignment horizontal="left" vertical="center"/>
    </xf>
    <xf numFmtId="0" fontId="12" fillId="0" borderId="35" xfId="0" applyFont="1" applyBorder="1" applyAlignment="1">
      <alignment vertical="center" wrapText="1"/>
    </xf>
    <xf numFmtId="0" fontId="12" fillId="0" borderId="33" xfId="0" applyFont="1" applyBorder="1"/>
    <xf numFmtId="0" fontId="14" fillId="6" borderId="42" xfId="0" applyFont="1" applyFill="1" applyBorder="1" applyAlignment="1">
      <alignment horizontal="left" vertical="center"/>
    </xf>
    <xf numFmtId="0" fontId="12" fillId="0" borderId="37" xfId="0" applyFont="1" applyBorder="1" applyAlignment="1">
      <alignment vertical="center"/>
    </xf>
    <xf numFmtId="0" fontId="14" fillId="6" borderId="36" xfId="0" applyFont="1" applyFill="1" applyBorder="1" applyAlignment="1">
      <alignment horizontal="left" vertical="center" wrapText="1"/>
    </xf>
    <xf numFmtId="0" fontId="12" fillId="0" borderId="37" xfId="0" applyFont="1" applyBorder="1" applyAlignment="1">
      <alignment vertical="center" wrapText="1"/>
    </xf>
    <xf numFmtId="0" fontId="14" fillId="6" borderId="36" xfId="0" applyFont="1" applyFill="1" applyBorder="1" applyAlignment="1">
      <alignment horizontal="left" vertical="center"/>
    </xf>
    <xf numFmtId="0" fontId="15" fillId="5" borderId="37" xfId="0" applyFont="1" applyFill="1" applyBorder="1" applyAlignment="1">
      <alignment vertical="center" wrapText="1"/>
    </xf>
    <xf numFmtId="0" fontId="16" fillId="0" borderId="37" xfId="6" applyFont="1" applyBorder="1" applyAlignment="1">
      <alignment vertical="center" wrapText="1"/>
    </xf>
    <xf numFmtId="0" fontId="14" fillId="6" borderId="39" xfId="0" applyFont="1" applyFill="1" applyBorder="1" applyAlignment="1">
      <alignment horizontal="left" vertical="center"/>
    </xf>
    <xf numFmtId="0" fontId="15" fillId="5" borderId="40" xfId="0" applyFont="1" applyFill="1" applyBorder="1" applyAlignment="1">
      <alignment vertical="center" wrapText="1"/>
    </xf>
    <xf numFmtId="0" fontId="17" fillId="6" borderId="43" xfId="0" applyFont="1" applyFill="1" applyBorder="1" applyAlignment="1">
      <alignment horizontal="left" vertical="center"/>
    </xf>
    <xf numFmtId="168" fontId="18" fillId="0" borderId="44" xfId="0" applyNumberFormat="1" applyFont="1" applyBorder="1" applyAlignment="1">
      <alignment horizontal="left" vertical="center" wrapText="1"/>
    </xf>
    <xf numFmtId="0" fontId="19" fillId="0" borderId="45" xfId="0" applyFont="1" applyBorder="1" applyAlignment="1">
      <alignment horizontal="left" vertical="center" wrapText="1"/>
    </xf>
    <xf numFmtId="2" fontId="5" fillId="0" borderId="13" xfId="1" applyNumberFormat="1" applyFont="1" applyBorder="1" applyAlignment="1">
      <alignment horizontal="right" wrapText="1"/>
    </xf>
    <xf numFmtId="2" fontId="5" fillId="0" borderId="14" xfId="1" applyNumberFormat="1" applyFont="1" applyBorder="1" applyAlignment="1">
      <alignment horizontal="right" wrapText="1"/>
    </xf>
    <xf numFmtId="2" fontId="5" fillId="0" borderId="13" xfId="0" applyNumberFormat="1" applyFont="1" applyFill="1" applyBorder="1" applyAlignment="1">
      <alignment horizontal="right"/>
    </xf>
    <xf numFmtId="2" fontId="5" fillId="0" borderId="14" xfId="0" applyNumberFormat="1" applyFont="1" applyFill="1" applyBorder="1" applyAlignment="1">
      <alignment horizontal="right"/>
    </xf>
    <xf numFmtId="2" fontId="5" fillId="0" borderId="27" xfId="0" applyNumberFormat="1" applyFont="1" applyBorder="1" applyAlignment="1">
      <alignment horizontal="center" vertical="center"/>
    </xf>
    <xf numFmtId="2" fontId="5" fillId="0" borderId="30" xfId="0" applyNumberFormat="1" applyFont="1" applyBorder="1" applyAlignment="1">
      <alignment horizontal="center" vertical="center"/>
    </xf>
    <xf numFmtId="2" fontId="5" fillId="0" borderId="13" xfId="0" applyNumberFormat="1" applyFont="1" applyFill="1" applyBorder="1" applyAlignment="1">
      <alignment horizontal="right" vertical="center"/>
    </xf>
    <xf numFmtId="2" fontId="5" fillId="0" borderId="14" xfId="0" applyNumberFormat="1" applyFont="1" applyFill="1" applyBorder="1" applyAlignment="1">
      <alignment horizontal="right" vertical="center"/>
    </xf>
    <xf numFmtId="2" fontId="6" fillId="0" borderId="22" xfId="0" applyNumberFormat="1" applyFont="1" applyBorder="1" applyAlignment="1">
      <alignment horizontal="right" vertical="center" wrapText="1"/>
    </xf>
    <xf numFmtId="0" fontId="0" fillId="5" borderId="0" xfId="0" applyFill="1"/>
    <xf numFmtId="0" fontId="5" fillId="5" borderId="0" xfId="0" applyFont="1" applyFill="1"/>
    <xf numFmtId="0" fontId="6" fillId="7" borderId="46" xfId="0" applyFont="1" applyFill="1" applyBorder="1" applyAlignment="1">
      <alignment horizontal="left"/>
    </xf>
    <xf numFmtId="0" fontId="6" fillId="7" borderId="47" xfId="0" applyFont="1" applyFill="1" applyBorder="1" applyAlignment="1">
      <alignment horizontal="left"/>
    </xf>
    <xf numFmtId="0" fontId="5" fillId="5" borderId="26" xfId="0" applyFont="1" applyFill="1" applyBorder="1"/>
    <xf numFmtId="0" fontId="5" fillId="5" borderId="27" xfId="0" applyFont="1" applyFill="1" applyBorder="1"/>
    <xf numFmtId="0" fontId="5" fillId="5" borderId="28" xfId="0" applyFont="1" applyFill="1" applyBorder="1"/>
    <xf numFmtId="0" fontId="5" fillId="5" borderId="30" xfId="0" applyFont="1" applyFill="1" applyBorder="1"/>
    <xf numFmtId="0" fontId="12" fillId="0" borderId="38" xfId="0" applyFont="1" applyBorder="1" applyAlignment="1">
      <alignment vertical="top" wrapText="1"/>
    </xf>
    <xf numFmtId="0" fontId="6" fillId="2" borderId="7" xfId="0" applyFont="1" applyFill="1" applyBorder="1" applyAlignment="1">
      <alignment horizontal="left" vertical="center" wrapText="1"/>
    </xf>
    <xf numFmtId="0" fontId="6" fillId="2" borderId="9" xfId="0" applyFont="1" applyFill="1" applyBorder="1" applyAlignment="1">
      <alignment horizontal="left" vertical="center" wrapText="1"/>
    </xf>
    <xf numFmtId="0" fontId="6" fillId="2" borderId="25" xfId="0" applyFont="1" applyFill="1" applyBorder="1" applyAlignment="1">
      <alignment horizontal="center" vertical="center" wrapText="1"/>
    </xf>
    <xf numFmtId="0" fontId="6" fillId="2" borderId="27"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26" xfId="0" applyFont="1" applyBorder="1" applyAlignment="1">
      <alignment horizontal="left" vertical="center" wrapText="1"/>
    </xf>
    <xf numFmtId="0" fontId="5" fillId="0" borderId="28" xfId="0" applyFont="1" applyBorder="1" applyAlignment="1">
      <alignment horizontal="left" vertical="center" wrapText="1"/>
    </xf>
    <xf numFmtId="0" fontId="9" fillId="0" borderId="26" xfId="0" applyFont="1" applyBorder="1" applyAlignment="1">
      <alignment horizontal="center" vertical="center" wrapText="1"/>
    </xf>
    <xf numFmtId="0" fontId="9" fillId="0" borderId="28" xfId="0" applyFont="1" applyBorder="1" applyAlignment="1">
      <alignment horizontal="center" vertical="center" wrapText="1"/>
    </xf>
    <xf numFmtId="0" fontId="6" fillId="0" borderId="26" xfId="0" applyFont="1" applyBorder="1" applyAlignment="1">
      <alignment horizontal="center" vertical="center" wrapText="1"/>
    </xf>
    <xf numFmtId="0" fontId="6" fillId="2" borderId="26" xfId="0" applyFont="1" applyFill="1" applyBorder="1" applyAlignment="1">
      <alignment horizontal="center" vertical="center" wrapText="1"/>
    </xf>
    <xf numFmtId="0" fontId="6" fillId="0" borderId="1" xfId="0" applyFont="1" applyBorder="1" applyAlignment="1">
      <alignment horizontal="left" vertical="center"/>
    </xf>
    <xf numFmtId="0" fontId="6" fillId="0" borderId="20" xfId="0" applyFont="1" applyBorder="1" applyAlignment="1">
      <alignment horizontal="left" vertical="center"/>
    </xf>
    <xf numFmtId="0" fontId="5" fillId="0" borderId="7" xfId="0" applyFont="1" applyBorder="1" applyAlignment="1">
      <alignment horizontal="center" wrapText="1"/>
    </xf>
    <xf numFmtId="0" fontId="5" fillId="0" borderId="8" xfId="0" applyFont="1" applyBorder="1" applyAlignment="1">
      <alignment horizontal="center" wrapText="1"/>
    </xf>
    <xf numFmtId="0" fontId="5" fillId="0" borderId="9" xfId="0" applyFont="1" applyBorder="1" applyAlignment="1">
      <alignment horizontal="center" wrapText="1"/>
    </xf>
    <xf numFmtId="0" fontId="5" fillId="0" borderId="12" xfId="0" applyFont="1" applyBorder="1" applyAlignment="1">
      <alignment horizontal="center" wrapText="1"/>
    </xf>
    <xf numFmtId="0" fontId="5" fillId="0" borderId="13" xfId="0" applyFont="1" applyBorder="1" applyAlignment="1">
      <alignment horizontal="center" wrapText="1"/>
    </xf>
    <xf numFmtId="0" fontId="5" fillId="0" borderId="14" xfId="0" applyFont="1" applyBorder="1" applyAlignment="1">
      <alignment horizont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4" xfId="0" applyFont="1" applyBorder="1" applyAlignment="1">
      <alignment horizontal="center" vertical="center" wrapText="1"/>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6" fillId="4" borderId="0" xfId="0" applyFont="1" applyFill="1" applyAlignment="1">
      <alignment horizontal="center"/>
    </xf>
    <xf numFmtId="0" fontId="6" fillId="3" borderId="0" xfId="0" applyFont="1" applyFill="1" applyBorder="1" applyAlignment="1">
      <alignment horizontal="left" vertical="center" wrapText="1"/>
    </xf>
  </cellXfs>
  <cellStyles count="7">
    <cellStyle name="Comma" xfId="1" builtinId="3"/>
    <cellStyle name="Comma 2" xfId="2" xr:uid="{00000000-0005-0000-0000-000001000000}"/>
    <cellStyle name="Hyperlink" xfId="6" builtinId="8"/>
    <cellStyle name="Normal" xfId="0" builtinId="0"/>
    <cellStyle name="Normal 2" xfId="3" xr:uid="{00000000-0005-0000-0000-000004000000}"/>
    <cellStyle name="Percent" xfId="5" builtinId="5"/>
    <cellStyle name="Vírgula 2"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3044825</xdr:colOff>
      <xdr:row>1</xdr:row>
      <xdr:rowOff>85725</xdr:rowOff>
    </xdr:from>
    <xdr:to>
      <xdr:col>3</xdr:col>
      <xdr:colOff>4386383</xdr:colOff>
      <xdr:row>4</xdr:row>
      <xdr:rowOff>95249</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59600" y="333375"/>
          <a:ext cx="1189158" cy="752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285750</xdr:colOff>
      <xdr:row>19</xdr:row>
      <xdr:rowOff>0</xdr:rowOff>
    </xdr:from>
    <xdr:to>
      <xdr:col>5</xdr:col>
      <xdr:colOff>285750</xdr:colOff>
      <xdr:row>22</xdr:row>
      <xdr:rowOff>0</xdr:rowOff>
    </xdr:to>
    <xdr:cxnSp macro="">
      <xdr:nvCxnSpPr>
        <xdr:cNvPr id="2" name="Conector de seta reta 2">
          <a:extLst>
            <a:ext uri="{FF2B5EF4-FFF2-40B4-BE49-F238E27FC236}">
              <a16:creationId xmlns:a16="http://schemas.microsoft.com/office/drawing/2014/main" id="{00000000-0008-0000-0500-000002000000}"/>
            </a:ext>
          </a:extLst>
        </xdr:cNvPr>
        <xdr:cNvCxnSpPr/>
      </xdr:nvCxnSpPr>
      <xdr:spPr>
        <a:xfrm>
          <a:off x="4048125" y="1524000"/>
          <a:ext cx="0"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266700</xdr:colOff>
      <xdr:row>14</xdr:row>
      <xdr:rowOff>0</xdr:rowOff>
    </xdr:from>
    <xdr:to>
      <xdr:col>5</xdr:col>
      <xdr:colOff>266700</xdr:colOff>
      <xdr:row>16</xdr:row>
      <xdr:rowOff>180975</xdr:rowOff>
    </xdr:to>
    <xdr:cxnSp macro="">
      <xdr:nvCxnSpPr>
        <xdr:cNvPr id="3" name="Conector de seta reta 21">
          <a:extLst>
            <a:ext uri="{FF2B5EF4-FFF2-40B4-BE49-F238E27FC236}">
              <a16:creationId xmlns:a16="http://schemas.microsoft.com/office/drawing/2014/main" id="{00000000-0008-0000-0500-000003000000}"/>
            </a:ext>
          </a:extLst>
        </xdr:cNvPr>
        <xdr:cNvCxnSpPr/>
      </xdr:nvCxnSpPr>
      <xdr:spPr>
        <a:xfrm>
          <a:off x="4029075" y="5715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24</xdr:row>
      <xdr:rowOff>9525</xdr:rowOff>
    </xdr:from>
    <xdr:to>
      <xdr:col>5</xdr:col>
      <xdr:colOff>285751</xdr:colOff>
      <xdr:row>26</xdr:row>
      <xdr:rowOff>171450</xdr:rowOff>
    </xdr:to>
    <xdr:cxnSp macro="">
      <xdr:nvCxnSpPr>
        <xdr:cNvPr id="4" name="Conector de seta reta 30">
          <a:extLst>
            <a:ext uri="{FF2B5EF4-FFF2-40B4-BE49-F238E27FC236}">
              <a16:creationId xmlns:a16="http://schemas.microsoft.com/office/drawing/2014/main" id="{00000000-0008-0000-0500-000004000000}"/>
            </a:ext>
          </a:extLst>
        </xdr:cNvPr>
        <xdr:cNvCxnSpPr/>
      </xdr:nvCxnSpPr>
      <xdr:spPr>
        <a:xfrm>
          <a:off x="4048125" y="2486025"/>
          <a:ext cx="1"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295275</xdr:colOff>
      <xdr:row>37</xdr:row>
      <xdr:rowOff>19050</xdr:rowOff>
    </xdr:from>
    <xdr:to>
      <xdr:col>5</xdr:col>
      <xdr:colOff>295275</xdr:colOff>
      <xdr:row>39</xdr:row>
      <xdr:rowOff>180975</xdr:rowOff>
    </xdr:to>
    <xdr:cxnSp macro="">
      <xdr:nvCxnSpPr>
        <xdr:cNvPr id="8" name="Conector de seta reta 30">
          <a:extLst>
            <a:ext uri="{FF2B5EF4-FFF2-40B4-BE49-F238E27FC236}">
              <a16:creationId xmlns:a16="http://schemas.microsoft.com/office/drawing/2014/main" id="{00000000-0008-0000-0500-000008000000}"/>
            </a:ext>
          </a:extLst>
        </xdr:cNvPr>
        <xdr:cNvCxnSpPr/>
      </xdr:nvCxnSpPr>
      <xdr:spPr>
        <a:xfrm>
          <a:off x="4057650" y="7324725"/>
          <a:ext cx="0"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276225</xdr:colOff>
      <xdr:row>9</xdr:row>
      <xdr:rowOff>0</xdr:rowOff>
    </xdr:from>
    <xdr:to>
      <xdr:col>5</xdr:col>
      <xdr:colOff>276225</xdr:colOff>
      <xdr:row>11</xdr:row>
      <xdr:rowOff>180975</xdr:rowOff>
    </xdr:to>
    <xdr:cxnSp macro="">
      <xdr:nvCxnSpPr>
        <xdr:cNvPr id="9" name="Conector de seta reta 21">
          <a:extLst>
            <a:ext uri="{FF2B5EF4-FFF2-40B4-BE49-F238E27FC236}">
              <a16:creationId xmlns:a16="http://schemas.microsoft.com/office/drawing/2014/main" id="{00000000-0008-0000-0500-000009000000}"/>
            </a:ext>
          </a:extLst>
        </xdr:cNvPr>
        <xdr:cNvCxnSpPr/>
      </xdr:nvCxnSpPr>
      <xdr:spPr>
        <a:xfrm>
          <a:off x="4038600" y="904875"/>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23</xdr:row>
      <xdr:rowOff>0</xdr:rowOff>
    </xdr:from>
    <xdr:to>
      <xdr:col>8</xdr:col>
      <xdr:colOff>9525</xdr:colOff>
      <xdr:row>23</xdr:row>
      <xdr:rowOff>0</xdr:rowOff>
    </xdr:to>
    <xdr:cxnSp macro="">
      <xdr:nvCxnSpPr>
        <xdr:cNvPr id="10" name="Conector de seta reta 2">
          <a:extLst>
            <a:ext uri="{FF2B5EF4-FFF2-40B4-BE49-F238E27FC236}">
              <a16:creationId xmlns:a16="http://schemas.microsoft.com/office/drawing/2014/main" id="{00000000-0008-0000-0500-00000A000000}"/>
            </a:ext>
          </a:extLst>
        </xdr:cNvPr>
        <xdr:cNvCxnSpPr/>
      </xdr:nvCxnSpPr>
      <xdr:spPr>
        <a:xfrm flipH="1">
          <a:off x="4981575" y="3571875"/>
          <a:ext cx="6191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9525</xdr:colOff>
      <xdr:row>23</xdr:row>
      <xdr:rowOff>0</xdr:rowOff>
    </xdr:from>
    <xdr:to>
      <xdr:col>11</xdr:col>
      <xdr:colOff>628650</xdr:colOff>
      <xdr:row>23</xdr:row>
      <xdr:rowOff>0</xdr:rowOff>
    </xdr:to>
    <xdr:cxnSp macro="">
      <xdr:nvCxnSpPr>
        <xdr:cNvPr id="12" name="Conector de seta reta 2">
          <a:extLst>
            <a:ext uri="{FF2B5EF4-FFF2-40B4-BE49-F238E27FC236}">
              <a16:creationId xmlns:a16="http://schemas.microsoft.com/office/drawing/2014/main" id="{00000000-0008-0000-0500-00000C000000}"/>
            </a:ext>
          </a:extLst>
        </xdr:cNvPr>
        <xdr:cNvCxnSpPr/>
      </xdr:nvCxnSpPr>
      <xdr:spPr>
        <a:xfrm flipH="1">
          <a:off x="7543800" y="3571875"/>
          <a:ext cx="6191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8</xdr:col>
      <xdr:colOff>9525</xdr:colOff>
      <xdr:row>3</xdr:row>
      <xdr:rowOff>0</xdr:rowOff>
    </xdr:to>
    <xdr:cxnSp macro="">
      <xdr:nvCxnSpPr>
        <xdr:cNvPr id="13" name="Conector de seta reta 2">
          <a:extLst>
            <a:ext uri="{FF2B5EF4-FFF2-40B4-BE49-F238E27FC236}">
              <a16:creationId xmlns:a16="http://schemas.microsoft.com/office/drawing/2014/main" id="{00000000-0008-0000-0500-00000D000000}"/>
            </a:ext>
          </a:extLst>
        </xdr:cNvPr>
        <xdr:cNvCxnSpPr/>
      </xdr:nvCxnSpPr>
      <xdr:spPr>
        <a:xfrm flipH="1">
          <a:off x="4981575" y="4752975"/>
          <a:ext cx="61912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4</xdr:row>
      <xdr:rowOff>0</xdr:rowOff>
    </xdr:from>
    <xdr:to>
      <xdr:col>5</xdr:col>
      <xdr:colOff>285750</xdr:colOff>
      <xdr:row>6</xdr:row>
      <xdr:rowOff>180975</xdr:rowOff>
    </xdr:to>
    <xdr:cxnSp macro="">
      <xdr:nvCxnSpPr>
        <xdr:cNvPr id="14" name="Conector de seta reta 21">
          <a:extLst>
            <a:ext uri="{FF2B5EF4-FFF2-40B4-BE49-F238E27FC236}">
              <a16:creationId xmlns:a16="http://schemas.microsoft.com/office/drawing/2014/main" id="{00000000-0008-0000-0500-00000E000000}"/>
            </a:ext>
          </a:extLst>
        </xdr:cNvPr>
        <xdr:cNvCxnSpPr/>
      </xdr:nvCxnSpPr>
      <xdr:spPr>
        <a:xfrm>
          <a:off x="4048125" y="5715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276225</xdr:colOff>
      <xdr:row>28</xdr:row>
      <xdr:rowOff>19050</xdr:rowOff>
    </xdr:from>
    <xdr:to>
      <xdr:col>5</xdr:col>
      <xdr:colOff>276226</xdr:colOff>
      <xdr:row>30</xdr:row>
      <xdr:rowOff>180975</xdr:rowOff>
    </xdr:to>
    <xdr:cxnSp macro="">
      <xdr:nvCxnSpPr>
        <xdr:cNvPr id="17" name="Conector de seta reta 30">
          <a:extLst>
            <a:ext uri="{FF2B5EF4-FFF2-40B4-BE49-F238E27FC236}">
              <a16:creationId xmlns:a16="http://schemas.microsoft.com/office/drawing/2014/main" id="{00000000-0008-0000-0500-000011000000}"/>
            </a:ext>
          </a:extLst>
        </xdr:cNvPr>
        <xdr:cNvCxnSpPr/>
      </xdr:nvCxnSpPr>
      <xdr:spPr>
        <a:xfrm>
          <a:off x="4038600" y="5610225"/>
          <a:ext cx="1"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285750</xdr:colOff>
      <xdr:row>33</xdr:row>
      <xdr:rowOff>9525</xdr:rowOff>
    </xdr:from>
    <xdr:to>
      <xdr:col>5</xdr:col>
      <xdr:colOff>285751</xdr:colOff>
      <xdr:row>35</xdr:row>
      <xdr:rowOff>171450</xdr:rowOff>
    </xdr:to>
    <xdr:cxnSp macro="">
      <xdr:nvCxnSpPr>
        <xdr:cNvPr id="18" name="Conector de seta reta 30">
          <a:extLst>
            <a:ext uri="{FF2B5EF4-FFF2-40B4-BE49-F238E27FC236}">
              <a16:creationId xmlns:a16="http://schemas.microsoft.com/office/drawing/2014/main" id="{00000000-0008-0000-0500-000012000000}"/>
            </a:ext>
          </a:extLst>
        </xdr:cNvPr>
        <xdr:cNvCxnSpPr/>
      </xdr:nvCxnSpPr>
      <xdr:spPr>
        <a:xfrm>
          <a:off x="4048125" y="6553200"/>
          <a:ext cx="1"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371475</xdr:colOff>
      <xdr:row>19</xdr:row>
      <xdr:rowOff>0</xdr:rowOff>
    </xdr:from>
    <xdr:to>
      <xdr:col>5</xdr:col>
      <xdr:colOff>371475</xdr:colOff>
      <xdr:row>22</xdr:row>
      <xdr:rowOff>0</xdr:rowOff>
    </xdr:to>
    <xdr:cxnSp macro="">
      <xdr:nvCxnSpPr>
        <xdr:cNvPr id="2" name="Conector de seta reta 2">
          <a:extLst>
            <a:ext uri="{FF2B5EF4-FFF2-40B4-BE49-F238E27FC236}">
              <a16:creationId xmlns:a16="http://schemas.microsoft.com/office/drawing/2014/main" id="{00000000-0008-0000-0600-000002000000}"/>
            </a:ext>
          </a:extLst>
        </xdr:cNvPr>
        <xdr:cNvCxnSpPr/>
      </xdr:nvCxnSpPr>
      <xdr:spPr>
        <a:xfrm>
          <a:off x="4133850" y="4219575"/>
          <a:ext cx="0" cy="5715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14</xdr:row>
      <xdr:rowOff>0</xdr:rowOff>
    </xdr:from>
    <xdr:to>
      <xdr:col>5</xdr:col>
      <xdr:colOff>371475</xdr:colOff>
      <xdr:row>16</xdr:row>
      <xdr:rowOff>180975</xdr:rowOff>
    </xdr:to>
    <xdr:cxnSp macro="">
      <xdr:nvCxnSpPr>
        <xdr:cNvPr id="3" name="Conector de seta reta 21">
          <a:extLst>
            <a:ext uri="{FF2B5EF4-FFF2-40B4-BE49-F238E27FC236}">
              <a16:creationId xmlns:a16="http://schemas.microsoft.com/office/drawing/2014/main" id="{00000000-0008-0000-0600-000003000000}"/>
            </a:ext>
          </a:extLst>
        </xdr:cNvPr>
        <xdr:cNvCxnSpPr/>
      </xdr:nvCxnSpPr>
      <xdr:spPr>
        <a:xfrm>
          <a:off x="4133850" y="30099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24</xdr:row>
      <xdr:rowOff>9525</xdr:rowOff>
    </xdr:from>
    <xdr:to>
      <xdr:col>5</xdr:col>
      <xdr:colOff>371476</xdr:colOff>
      <xdr:row>26</xdr:row>
      <xdr:rowOff>171450</xdr:rowOff>
    </xdr:to>
    <xdr:cxnSp macro="">
      <xdr:nvCxnSpPr>
        <xdr:cNvPr id="4" name="Conector de seta reta 30">
          <a:extLst>
            <a:ext uri="{FF2B5EF4-FFF2-40B4-BE49-F238E27FC236}">
              <a16:creationId xmlns:a16="http://schemas.microsoft.com/office/drawing/2014/main" id="{00000000-0008-0000-0600-000004000000}"/>
            </a:ext>
          </a:extLst>
        </xdr:cNvPr>
        <xdr:cNvCxnSpPr/>
      </xdr:nvCxnSpPr>
      <xdr:spPr>
        <a:xfrm>
          <a:off x="4133850" y="5295900"/>
          <a:ext cx="1"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34</xdr:row>
      <xdr:rowOff>19050</xdr:rowOff>
    </xdr:from>
    <xdr:to>
      <xdr:col>5</xdr:col>
      <xdr:colOff>371475</xdr:colOff>
      <xdr:row>36</xdr:row>
      <xdr:rowOff>180975</xdr:rowOff>
    </xdr:to>
    <xdr:cxnSp macro="">
      <xdr:nvCxnSpPr>
        <xdr:cNvPr id="5" name="Conector de seta reta 30">
          <a:extLst>
            <a:ext uri="{FF2B5EF4-FFF2-40B4-BE49-F238E27FC236}">
              <a16:creationId xmlns:a16="http://schemas.microsoft.com/office/drawing/2014/main" id="{00000000-0008-0000-0600-000005000000}"/>
            </a:ext>
          </a:extLst>
        </xdr:cNvPr>
        <xdr:cNvCxnSpPr/>
      </xdr:nvCxnSpPr>
      <xdr:spPr>
        <a:xfrm>
          <a:off x="4133850" y="7686675"/>
          <a:ext cx="0" cy="5429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381000</xdr:colOff>
      <xdr:row>9</xdr:row>
      <xdr:rowOff>0</xdr:rowOff>
    </xdr:from>
    <xdr:to>
      <xdr:col>5</xdr:col>
      <xdr:colOff>381000</xdr:colOff>
      <xdr:row>11</xdr:row>
      <xdr:rowOff>180975</xdr:rowOff>
    </xdr:to>
    <xdr:cxnSp macro="">
      <xdr:nvCxnSpPr>
        <xdr:cNvPr id="6" name="Conector de seta reta 21">
          <a:extLst>
            <a:ext uri="{FF2B5EF4-FFF2-40B4-BE49-F238E27FC236}">
              <a16:creationId xmlns:a16="http://schemas.microsoft.com/office/drawing/2014/main" id="{00000000-0008-0000-0600-000006000000}"/>
            </a:ext>
          </a:extLst>
        </xdr:cNvPr>
        <xdr:cNvCxnSpPr/>
      </xdr:nvCxnSpPr>
      <xdr:spPr>
        <a:xfrm>
          <a:off x="4143375" y="1857375"/>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390525</xdr:colOff>
      <xdr:row>4</xdr:row>
      <xdr:rowOff>0</xdr:rowOff>
    </xdr:from>
    <xdr:to>
      <xdr:col>5</xdr:col>
      <xdr:colOff>390525</xdr:colOff>
      <xdr:row>6</xdr:row>
      <xdr:rowOff>180975</xdr:rowOff>
    </xdr:to>
    <xdr:cxnSp macro="">
      <xdr:nvCxnSpPr>
        <xdr:cNvPr id="10" name="Conector de seta reta 21">
          <a:extLst>
            <a:ext uri="{FF2B5EF4-FFF2-40B4-BE49-F238E27FC236}">
              <a16:creationId xmlns:a16="http://schemas.microsoft.com/office/drawing/2014/main" id="{00000000-0008-0000-0600-00000A000000}"/>
            </a:ext>
          </a:extLst>
        </xdr:cNvPr>
        <xdr:cNvCxnSpPr/>
      </xdr:nvCxnSpPr>
      <xdr:spPr>
        <a:xfrm>
          <a:off x="4152900" y="571500"/>
          <a:ext cx="0" cy="5619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371475</xdr:colOff>
      <xdr:row>29</xdr:row>
      <xdr:rowOff>9525</xdr:rowOff>
    </xdr:from>
    <xdr:to>
      <xdr:col>5</xdr:col>
      <xdr:colOff>371476</xdr:colOff>
      <xdr:row>31</xdr:row>
      <xdr:rowOff>180975</xdr:rowOff>
    </xdr:to>
    <xdr:cxnSp macro="">
      <xdr:nvCxnSpPr>
        <xdr:cNvPr id="11" name="Conector de seta reta 30">
          <a:extLst>
            <a:ext uri="{FF2B5EF4-FFF2-40B4-BE49-F238E27FC236}">
              <a16:creationId xmlns:a16="http://schemas.microsoft.com/office/drawing/2014/main" id="{00000000-0008-0000-0600-00000B000000}"/>
            </a:ext>
          </a:extLst>
        </xdr:cNvPr>
        <xdr:cNvCxnSpPr/>
      </xdr:nvCxnSpPr>
      <xdr:spPr>
        <a:xfrm>
          <a:off x="4133850" y="6467475"/>
          <a:ext cx="1" cy="5524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oneCellAnchor>
    <xdr:from>
      <xdr:col>3</xdr:col>
      <xdr:colOff>3205843</xdr:colOff>
      <xdr:row>2</xdr:row>
      <xdr:rowOff>151193</xdr:rowOff>
    </xdr:from>
    <xdr:ext cx="4610100" cy="561372"/>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700-000002000000}"/>
                </a:ext>
              </a:extLst>
            </xdr:cNvPr>
            <xdr:cNvSpPr txBox="1"/>
          </xdr:nvSpPr>
          <xdr:spPr>
            <a:xfrm>
              <a:off x="4803926" y="553360"/>
              <a:ext cx="4610100" cy="5613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𝐶𝐻</m:t>
                    </m:r>
                    <m:r>
                      <a:rPr lang="en-US" sz="1200" b="0" i="1">
                        <a:latin typeface="Cambria Math"/>
                      </a:rPr>
                      <m:t>4 </m:t>
                    </m:r>
                    <m:r>
                      <a:rPr lang="en-US" sz="1200" b="0" i="1">
                        <a:latin typeface="Cambria Math"/>
                      </a:rPr>
                      <m:t>𝐸𝑚𝑖𝑠𝑠𝑖𝑜𝑛𝑠</m:t>
                    </m:r>
                    <m:r>
                      <a:rPr lang="en-US" sz="1200" i="1">
                        <a:latin typeface="Cambria Math"/>
                      </a:rPr>
                      <m:t>=</m:t>
                    </m:r>
                    <m:nary>
                      <m:naryPr>
                        <m:chr m:val="∑"/>
                        <m:supHide m:val="on"/>
                        <m:ctrlPr>
                          <a:rPr lang="en-US" sz="1200" i="1">
                            <a:latin typeface="Cambria Math" panose="02040503050406030204" pitchFamily="18" charset="0"/>
                          </a:rPr>
                        </m:ctrlPr>
                      </m:naryPr>
                      <m:sub>
                        <m:r>
                          <m:rPr>
                            <m:brk m:alnAt="23"/>
                          </m:rPr>
                          <a:rPr lang="en-US" sz="1200" b="0" i="1">
                            <a:latin typeface="Cambria Math"/>
                          </a:rPr>
                          <m:t>𝑖</m:t>
                        </m:r>
                        <m:r>
                          <a:rPr lang="en-US" sz="1200" b="0" i="1">
                            <a:latin typeface="Cambria Math"/>
                          </a:rPr>
                          <m:t>,</m:t>
                        </m:r>
                        <m:r>
                          <a:rPr lang="en-US" sz="1200" b="0" i="1">
                            <a:latin typeface="Cambria Math"/>
                          </a:rPr>
                          <m:t>𝑗</m:t>
                        </m:r>
                      </m:sub>
                      <m:sup/>
                      <m:e>
                        <m:r>
                          <a:rPr lang="en-US" sz="1200" b="0" i="1">
                            <a:latin typeface="Cambria Math"/>
                          </a:rPr>
                          <m:t>[</m:t>
                        </m:r>
                        <m:d>
                          <m:dPr>
                            <m:ctrlPr>
                              <a:rPr lang="en-US" sz="1200" b="0" i="1">
                                <a:latin typeface="Cambria Math" panose="02040503050406030204" pitchFamily="18" charset="0"/>
                              </a:rPr>
                            </m:ctrlPr>
                          </m:dPr>
                          <m:e>
                            <m:r>
                              <a:rPr lang="en-US" sz="1200" b="0" i="1">
                                <a:latin typeface="Cambria Math"/>
                              </a:rPr>
                              <m:t>𝑈</m:t>
                            </m:r>
                            <m:r>
                              <a:rPr lang="en-US" sz="1200" b="0" i="1" baseline="-25000">
                                <a:latin typeface="Cambria Math"/>
                              </a:rPr>
                              <m:t>𝑖</m:t>
                            </m:r>
                            <m:r>
                              <a:rPr lang="en-US" sz="1200" b="0" i="1">
                                <a:latin typeface="Cambria Math"/>
                              </a:rPr>
                              <m:t>∗</m:t>
                            </m:r>
                            <m:r>
                              <a:rPr lang="en-US" sz="1200" b="0" i="1">
                                <a:latin typeface="Cambria Math"/>
                              </a:rPr>
                              <m:t>𝑇𝑖</m:t>
                            </m:r>
                            <m:r>
                              <a:rPr lang="en-US" sz="1200" b="0" i="1" baseline="-25000">
                                <a:latin typeface="Cambria Math"/>
                              </a:rPr>
                              <m:t>,</m:t>
                            </m:r>
                            <m:r>
                              <a:rPr lang="en-US" sz="1200" b="0" i="1" baseline="-25000">
                                <a:latin typeface="Cambria Math"/>
                              </a:rPr>
                              <m:t>𝑗</m:t>
                            </m:r>
                            <m:r>
                              <a:rPr lang="en-US" sz="1200" b="0" i="1">
                                <a:latin typeface="Cambria Math"/>
                              </a:rPr>
                              <m:t>∗</m:t>
                            </m:r>
                            <m:r>
                              <a:rPr lang="en-US" sz="1200" b="0" i="1">
                                <a:latin typeface="Cambria Math"/>
                              </a:rPr>
                              <m:t>𝐸𝐹𝑗</m:t>
                            </m:r>
                          </m:e>
                        </m:d>
                        <m:r>
                          <a:rPr lang="en-US" sz="1200" b="0" i="1">
                            <a:latin typeface="Cambria Math"/>
                          </a:rPr>
                          <m:t>]</m:t>
                        </m:r>
                        <m:d>
                          <m:dPr>
                            <m:ctrlPr>
                              <a:rPr lang="en-US" sz="1200" i="1">
                                <a:latin typeface="Cambria Math" panose="02040503050406030204" pitchFamily="18" charset="0"/>
                              </a:rPr>
                            </m:ctrlPr>
                          </m:dPr>
                          <m:e>
                            <m:r>
                              <a:rPr lang="en-US" sz="1200" b="0" i="1">
                                <a:latin typeface="Cambria Math"/>
                              </a:rPr>
                              <m:t>𝑇𝑂𝑊</m:t>
                            </m:r>
                            <m:r>
                              <a:rPr lang="en-US" sz="1200" b="0" i="1">
                                <a:latin typeface="Cambria Math"/>
                              </a:rPr>
                              <m:t> −</m:t>
                            </m:r>
                            <m:r>
                              <a:rPr lang="en-US" sz="1200" b="0" i="1">
                                <a:latin typeface="Cambria Math"/>
                              </a:rPr>
                              <m:t>𝑆</m:t>
                            </m:r>
                          </m:e>
                        </m:d>
                        <m:r>
                          <a:rPr lang="en-US" sz="1200" b="0" i="1">
                            <a:latin typeface="Cambria Math"/>
                          </a:rPr>
                          <m:t>−</m:t>
                        </m:r>
                        <m:r>
                          <a:rPr lang="en-US" sz="1200" b="0" i="1">
                            <a:latin typeface="Cambria Math"/>
                          </a:rPr>
                          <m:t>𝑅</m:t>
                        </m:r>
                      </m:e>
                    </m:nary>
                  </m:oMath>
                </m:oMathPara>
              </a14:m>
              <a:endParaRPr lang="en-US" sz="1200">
                <a:latin typeface="Times New Roman" panose="02020603050405020304" pitchFamily="18" charset="0"/>
                <a:cs typeface="Times New Roman" panose="02020603050405020304" pitchFamily="18" charset="0"/>
              </a:endParaRPr>
            </a:p>
          </xdr:txBody>
        </xdr:sp>
      </mc:Choice>
      <mc:Fallback xmlns="">
        <xdr:sp macro="" textlink="">
          <xdr:nvSpPr>
            <xdr:cNvPr id="2" name="TextBox 1"/>
            <xdr:cNvSpPr txBox="1"/>
          </xdr:nvSpPr>
          <xdr:spPr>
            <a:xfrm>
              <a:off x="4803926" y="553360"/>
              <a:ext cx="4610100" cy="561372"/>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spAutoFit/>
            </a:bodyPr>
            <a:lstStyle/>
            <a:p>
              <a:pPr/>
              <a:r>
                <a:rPr lang="en-US" sz="1200" b="0" i="0">
                  <a:latin typeface="Cambria Math"/>
                </a:rPr>
                <a:t>𝐶𝐻4 𝐸𝑚𝑖𝑠𝑠𝑖𝑜𝑛𝑠</a:t>
              </a:r>
              <a:r>
                <a:rPr lang="en-US" sz="1200" i="0">
                  <a:latin typeface="Cambria Math"/>
                </a:rPr>
                <a:t>=</a:t>
              </a:r>
              <a:r>
                <a:rPr lang="en-US" sz="1200" i="0">
                  <a:latin typeface="Cambria Math" panose="02040503050406030204" pitchFamily="18" charset="0"/>
                </a:rPr>
                <a:t>∑</a:t>
              </a:r>
              <a:r>
                <a:rPr lang="en-US" sz="1200" b="0" i="0">
                  <a:latin typeface="Cambria Math" panose="02040503050406030204" pitchFamily="18" charset="0"/>
                </a:rPr>
                <a:t>_(</a:t>
              </a:r>
              <a:r>
                <a:rPr lang="en-US" sz="1200" b="0" i="0">
                  <a:latin typeface="Cambria Math"/>
                </a:rPr>
                <a:t>𝑖,𝑗</a:t>
              </a:r>
              <a:r>
                <a:rPr lang="en-US" sz="1200" b="0" i="0">
                  <a:latin typeface="Cambria Math" panose="02040503050406030204" pitchFamily="18" charset="0"/>
                </a:rPr>
                <a:t>)▒〖</a:t>
              </a:r>
              <a:r>
                <a:rPr lang="en-US" sz="1200" b="0" i="0">
                  <a:latin typeface="Cambria Math"/>
                </a:rPr>
                <a:t>[</a:t>
              </a:r>
              <a:r>
                <a:rPr lang="en-US" sz="1200" b="0" i="0">
                  <a:latin typeface="Cambria Math" panose="02040503050406030204" pitchFamily="18" charset="0"/>
                </a:rPr>
                <a:t>(</a:t>
              </a:r>
              <a:r>
                <a:rPr lang="en-US" sz="1200" b="0" i="0">
                  <a:latin typeface="Cambria Math"/>
                </a:rPr>
                <a:t>𝑈</a:t>
              </a:r>
              <a:r>
                <a:rPr lang="en-US" sz="1200" b="0" i="0" baseline="-25000">
                  <a:latin typeface="Cambria Math"/>
                </a:rPr>
                <a:t>𝑖</a:t>
              </a:r>
              <a:r>
                <a:rPr lang="en-US" sz="1200" b="0" i="0">
                  <a:latin typeface="Cambria Math"/>
                </a:rPr>
                <a:t>∗𝑇𝑖</a:t>
              </a:r>
              <a:r>
                <a:rPr lang="en-US" sz="1200" b="0" i="0" baseline="-25000">
                  <a:latin typeface="Cambria Math"/>
                </a:rPr>
                <a:t>,𝑗</a:t>
              </a:r>
              <a:r>
                <a:rPr lang="en-US" sz="1200" b="0" i="0">
                  <a:latin typeface="Cambria Math"/>
                </a:rPr>
                <a:t>∗𝐸𝐹𝑗</a:t>
              </a:r>
              <a:r>
                <a:rPr lang="en-US" sz="1200" b="0" i="0">
                  <a:latin typeface="Cambria Math" panose="02040503050406030204" pitchFamily="18" charset="0"/>
                </a:rPr>
                <a:t>)</a:t>
              </a:r>
              <a:r>
                <a:rPr lang="en-US" sz="1200" b="0" i="0">
                  <a:latin typeface="Cambria Math"/>
                </a:rPr>
                <a:t>]</a:t>
              </a:r>
              <a:r>
                <a:rPr lang="en-US" sz="1200" b="0" i="0">
                  <a:latin typeface="Cambria Math" panose="02040503050406030204" pitchFamily="18" charset="0"/>
                </a:rPr>
                <a:t>(</a:t>
              </a:r>
              <a:r>
                <a:rPr lang="en-US" sz="1200" b="0" i="0">
                  <a:latin typeface="Cambria Math"/>
                </a:rPr>
                <a:t>𝑇𝑂𝑊 −𝑆</a:t>
              </a:r>
              <a:r>
                <a:rPr lang="en-US" sz="1200" b="0" i="0">
                  <a:latin typeface="Cambria Math" panose="02040503050406030204" pitchFamily="18" charset="0"/>
                </a:rPr>
                <a:t>)</a:t>
              </a:r>
              <a:r>
                <a:rPr lang="en-US" sz="1200" b="0" i="0">
                  <a:latin typeface="Cambria Math"/>
                </a:rPr>
                <a:t>−𝑅</a:t>
              </a:r>
              <a:r>
                <a:rPr lang="en-US" sz="1200" b="0" i="0">
                  <a:latin typeface="Cambria Math" panose="02040503050406030204" pitchFamily="18" charset="0"/>
                </a:rPr>
                <a:t>〗</a:t>
              </a:r>
              <a:endParaRPr lang="en-US" sz="1200">
                <a:latin typeface="Times New Roman" panose="02020603050405020304" pitchFamily="18" charset="0"/>
                <a:cs typeface="Times New Roman" panose="02020603050405020304" pitchFamily="18" charset="0"/>
              </a:endParaRPr>
            </a:p>
          </xdr:txBody>
        </xdr:sp>
      </mc:Fallback>
    </mc:AlternateContent>
    <xdr:clientData/>
  </xdr:oneCellAnchor>
  <xdr:oneCellAnchor>
    <xdr:from>
      <xdr:col>3</xdr:col>
      <xdr:colOff>3570515</xdr:colOff>
      <xdr:row>16</xdr:row>
      <xdr:rowOff>89807</xdr:rowOff>
    </xdr:from>
    <xdr:ext cx="3190557" cy="272767"/>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700-000003000000}"/>
                </a:ext>
              </a:extLst>
            </xdr:cNvPr>
            <xdr:cNvSpPr txBox="1"/>
          </xdr:nvSpPr>
          <xdr:spPr>
            <a:xfrm>
              <a:off x="5168598" y="5783640"/>
              <a:ext cx="3190557" cy="272767"/>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𝑇𝑂𝑊</m:t>
                    </m:r>
                    <m:r>
                      <a:rPr lang="en-US" sz="1200" i="1">
                        <a:latin typeface="Cambria Math"/>
                      </a:rPr>
                      <m:t>=</m:t>
                    </m:r>
                    <m:r>
                      <a:rPr lang="en-US" sz="1200" b="0" i="1">
                        <a:latin typeface="Cambria Math"/>
                      </a:rPr>
                      <m:t>𝑃</m:t>
                    </m:r>
                    <m:r>
                      <a:rPr lang="en-US" sz="1200" b="0" i="1">
                        <a:latin typeface="Cambria Math"/>
                      </a:rPr>
                      <m:t>∗</m:t>
                    </m:r>
                    <m:r>
                      <a:rPr lang="en-US" sz="1200" b="0" i="1">
                        <a:latin typeface="Cambria Math"/>
                      </a:rPr>
                      <m:t>𝐵𝑂𝐷</m:t>
                    </m:r>
                    <m:r>
                      <a:rPr lang="en-US" sz="1200" b="0" i="1">
                        <a:latin typeface="Cambria Math"/>
                      </a:rPr>
                      <m:t>∗0.001∗</m:t>
                    </m:r>
                    <m:r>
                      <a:rPr lang="en-US" sz="1200" b="0" i="1">
                        <a:latin typeface="Cambria Math"/>
                      </a:rPr>
                      <m:t>𝐼</m:t>
                    </m:r>
                    <m:r>
                      <a:rPr lang="en-US" sz="1200" b="0" i="1">
                        <a:latin typeface="Cambria Math"/>
                      </a:rPr>
                      <m:t>∗365</m:t>
                    </m:r>
                  </m:oMath>
                </m:oMathPara>
              </a14:m>
              <a:endParaRPr lang="en-US" sz="1200" baseline="-25000">
                <a:latin typeface="Times New Roman" panose="02020603050405020304" pitchFamily="18" charset="0"/>
                <a:cs typeface="Times New Roman" panose="02020603050405020304" pitchFamily="18" charset="0"/>
              </a:endParaRPr>
            </a:p>
          </xdr:txBody>
        </xdr:sp>
      </mc:Choice>
      <mc:Fallback xmlns="">
        <xdr:sp macro="" textlink="">
          <xdr:nvSpPr>
            <xdr:cNvPr id="3" name="TextBox 2"/>
            <xdr:cNvSpPr txBox="1"/>
          </xdr:nvSpPr>
          <xdr:spPr>
            <a:xfrm>
              <a:off x="5168598" y="5783640"/>
              <a:ext cx="3190557" cy="272767"/>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200" b="0" i="0">
                  <a:latin typeface="Cambria Math"/>
                </a:rPr>
                <a:t>𝑇𝑂𝑊</a:t>
              </a:r>
              <a:r>
                <a:rPr lang="en-US" sz="1200" i="0">
                  <a:latin typeface="Cambria Math"/>
                </a:rPr>
                <a:t>=</a:t>
              </a:r>
              <a:r>
                <a:rPr lang="en-US" sz="1200" b="0" i="0">
                  <a:latin typeface="Cambria Math"/>
                </a:rPr>
                <a:t>𝑃∗𝐵𝑂𝐷∗0.001∗𝐼∗365</a:t>
              </a:r>
              <a:endParaRPr lang="en-US" sz="1200" baseline="-25000">
                <a:latin typeface="Times New Roman" panose="02020603050405020304" pitchFamily="18" charset="0"/>
                <a:cs typeface="Times New Roman" panose="02020603050405020304" pitchFamily="18" charset="0"/>
              </a:endParaRPr>
            </a:p>
          </xdr:txBody>
        </xdr:sp>
      </mc:Fallback>
    </mc:AlternateContent>
    <xdr:clientData/>
  </xdr:oneCellAnchor>
  <xdr:oneCellAnchor>
    <xdr:from>
      <xdr:col>3</xdr:col>
      <xdr:colOff>3626303</xdr:colOff>
      <xdr:row>23</xdr:row>
      <xdr:rowOff>250371</xdr:rowOff>
    </xdr:from>
    <xdr:ext cx="3190557" cy="272767"/>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700-000004000000}"/>
                </a:ext>
              </a:extLst>
            </xdr:cNvPr>
            <xdr:cNvSpPr txBox="1"/>
          </xdr:nvSpPr>
          <xdr:spPr>
            <a:xfrm>
              <a:off x="5224386" y="9828288"/>
              <a:ext cx="3190557" cy="272767"/>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𝐸𝐹</m:t>
                    </m:r>
                    <m:r>
                      <a:rPr lang="en-US" sz="1200" b="0" i="1" baseline="-25000">
                        <a:latin typeface="Cambria Math"/>
                      </a:rPr>
                      <m:t>𝑗</m:t>
                    </m:r>
                    <m:r>
                      <a:rPr lang="en-US" sz="1200" i="1">
                        <a:latin typeface="Cambria Math"/>
                      </a:rPr>
                      <m:t>=</m:t>
                    </m:r>
                    <m:r>
                      <a:rPr lang="en-US" sz="1200" b="0" i="1">
                        <a:latin typeface="Cambria Math"/>
                      </a:rPr>
                      <m:t>𝐵</m:t>
                    </m:r>
                    <m:r>
                      <a:rPr lang="en-US" sz="1200" b="0" i="1" baseline="-25000">
                        <a:latin typeface="Cambria Math"/>
                      </a:rPr>
                      <m:t>𝑜</m:t>
                    </m:r>
                    <m:r>
                      <a:rPr lang="en-US" sz="1200" b="0" i="1">
                        <a:latin typeface="Cambria Math"/>
                      </a:rPr>
                      <m:t>∗</m:t>
                    </m:r>
                    <m:r>
                      <a:rPr lang="en-US" sz="1200" b="0" i="1">
                        <a:latin typeface="Cambria Math"/>
                      </a:rPr>
                      <m:t>𝑀𝐶𝐹𝑗</m:t>
                    </m:r>
                  </m:oMath>
                </m:oMathPara>
              </a14:m>
              <a:endParaRPr lang="en-US" sz="1200" baseline="-25000">
                <a:latin typeface="Times New Roman" panose="02020603050405020304" pitchFamily="18" charset="0"/>
                <a:cs typeface="Times New Roman" panose="02020603050405020304" pitchFamily="18" charset="0"/>
              </a:endParaRPr>
            </a:p>
          </xdr:txBody>
        </xdr:sp>
      </mc:Choice>
      <mc:Fallback xmlns="">
        <xdr:sp macro="" textlink="">
          <xdr:nvSpPr>
            <xdr:cNvPr id="4" name="TextBox 3"/>
            <xdr:cNvSpPr txBox="1"/>
          </xdr:nvSpPr>
          <xdr:spPr>
            <a:xfrm>
              <a:off x="5224386" y="9828288"/>
              <a:ext cx="3190557" cy="272767"/>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200" b="0" i="0">
                  <a:latin typeface="Cambria Math"/>
                </a:rPr>
                <a:t>𝐸𝐹</a:t>
              </a:r>
              <a:r>
                <a:rPr lang="en-US" sz="1200" b="0" i="0" baseline="-25000">
                  <a:latin typeface="Cambria Math"/>
                </a:rPr>
                <a:t>𝑗</a:t>
              </a:r>
              <a:r>
                <a:rPr lang="en-US" sz="1200" i="0">
                  <a:latin typeface="Cambria Math"/>
                </a:rPr>
                <a:t>=</a:t>
              </a:r>
              <a:r>
                <a:rPr lang="en-US" sz="1200" b="0" i="0">
                  <a:latin typeface="Cambria Math"/>
                </a:rPr>
                <a:t>𝐵</a:t>
              </a:r>
              <a:r>
                <a:rPr lang="en-US" sz="1200" b="0" i="0" baseline="-25000">
                  <a:latin typeface="Cambria Math"/>
                </a:rPr>
                <a:t>𝑜</a:t>
              </a:r>
              <a:r>
                <a:rPr lang="en-US" sz="1200" b="0" i="0">
                  <a:latin typeface="Cambria Math"/>
                </a:rPr>
                <a:t>∗𝑀𝐶𝐹𝑗</a:t>
              </a:r>
              <a:endParaRPr lang="en-US" sz="1200" baseline="-25000">
                <a:latin typeface="Times New Roman" panose="02020603050405020304" pitchFamily="18" charset="0"/>
                <a:cs typeface="Times New Roman" panose="02020603050405020304" pitchFamily="18" charset="0"/>
              </a:endParaRPr>
            </a:p>
          </xdr:txBody>
        </xdr:sp>
      </mc:Fallback>
    </mc:AlternateContent>
    <xdr:clientData/>
  </xdr:oneCellAnchor>
  <xdr:oneCellAnchor>
    <xdr:from>
      <xdr:col>9</xdr:col>
      <xdr:colOff>1905000</xdr:colOff>
      <xdr:row>3</xdr:row>
      <xdr:rowOff>108857</xdr:rowOff>
    </xdr:from>
    <xdr:ext cx="4767943" cy="31296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700-000005000000}"/>
                </a:ext>
              </a:extLst>
            </xdr:cNvPr>
            <xdr:cNvSpPr txBox="1"/>
          </xdr:nvSpPr>
          <xdr:spPr>
            <a:xfrm>
              <a:off x="14639925" y="670832"/>
              <a:ext cx="4767943" cy="31296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𝑁</m:t>
                    </m:r>
                    <m:r>
                      <a:rPr lang="en-US" sz="1200" b="0" i="1" baseline="-25000">
                        <a:latin typeface="Cambria Math"/>
                      </a:rPr>
                      <m:t>2</m:t>
                    </m:r>
                    <m:r>
                      <a:rPr lang="en-US" sz="1200" b="0" i="1">
                        <a:latin typeface="Cambria Math"/>
                      </a:rPr>
                      <m:t>𝑂𝐸𝑚𝑖𝑠𝑠𝑖𝑜𝑛𝑠</m:t>
                    </m:r>
                    <m:r>
                      <a:rPr lang="en-US" sz="1200" i="1">
                        <a:latin typeface="Cambria Math"/>
                      </a:rPr>
                      <m:t>=</m:t>
                    </m:r>
                    <m:r>
                      <a:rPr lang="en-US" sz="1200" b="0" i="1">
                        <a:latin typeface="Cambria Math"/>
                      </a:rPr>
                      <m:t>𝑁</m:t>
                    </m:r>
                    <m:r>
                      <a:rPr lang="en-US" sz="1200" b="0" i="1" baseline="-25000">
                        <a:latin typeface="Cambria Math"/>
                      </a:rPr>
                      <m:t>𝐸𝐹𝐹𝐿𝑈𝐸𝑁𝑇</m:t>
                    </m:r>
                    <m:r>
                      <a:rPr lang="en-US" sz="1200" b="0" i="1">
                        <a:latin typeface="Cambria Math"/>
                      </a:rPr>
                      <m:t>∗</m:t>
                    </m:r>
                    <m:r>
                      <a:rPr lang="en-US" sz="1200" b="0" i="1">
                        <a:latin typeface="Cambria Math"/>
                      </a:rPr>
                      <m:t>𝐸𝐹𝐸𝐹𝐹𝐿𝑈𝐸𝑁𝑇</m:t>
                    </m:r>
                    <m:r>
                      <a:rPr lang="en-US" sz="1200" b="0" i="1">
                        <a:latin typeface="Cambria Math"/>
                      </a:rPr>
                      <m:t>∗44/28</m:t>
                    </m:r>
                  </m:oMath>
                </m:oMathPara>
              </a14:m>
              <a:endParaRPr lang="en-US" sz="1200">
                <a:latin typeface="Times New Roman" panose="02020603050405020304" pitchFamily="18" charset="0"/>
                <a:cs typeface="Times New Roman" panose="02020603050405020304" pitchFamily="18" charset="0"/>
              </a:endParaRPr>
            </a:p>
          </xdr:txBody>
        </xdr:sp>
      </mc:Choice>
      <mc:Fallback xmlns="">
        <xdr:sp macro="" textlink="">
          <xdr:nvSpPr>
            <xdr:cNvPr id="5" name="TextBox 4"/>
            <xdr:cNvSpPr txBox="1"/>
          </xdr:nvSpPr>
          <xdr:spPr>
            <a:xfrm>
              <a:off x="14639925" y="670832"/>
              <a:ext cx="4767943" cy="312965"/>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r>
                <a:rPr lang="en-US" sz="1200" b="0" i="0">
                  <a:latin typeface="Cambria Math"/>
                </a:rPr>
                <a:t>𝑁</a:t>
              </a:r>
              <a:r>
                <a:rPr lang="en-US" sz="1200" b="0" i="0" baseline="-25000">
                  <a:latin typeface="Cambria Math"/>
                </a:rPr>
                <a:t>2</a:t>
              </a:r>
              <a:r>
                <a:rPr lang="en-US" sz="1200" b="0" i="0">
                  <a:latin typeface="Cambria Math"/>
                </a:rPr>
                <a:t>𝑂𝐸𝑚𝑖𝑠𝑠𝑖𝑜𝑛𝑠</a:t>
              </a:r>
              <a:r>
                <a:rPr lang="en-US" sz="1200" i="0">
                  <a:latin typeface="Cambria Math"/>
                </a:rPr>
                <a:t>=</a:t>
              </a:r>
              <a:r>
                <a:rPr lang="en-US" sz="1200" b="0" i="0">
                  <a:latin typeface="Cambria Math"/>
                </a:rPr>
                <a:t>𝑁</a:t>
              </a:r>
              <a:r>
                <a:rPr lang="en-US" sz="1200" b="0" i="0" baseline="-25000">
                  <a:latin typeface="Cambria Math"/>
                </a:rPr>
                <a:t>𝐸𝐹𝐹𝐿𝑈𝐸𝑁𝑇</a:t>
              </a:r>
              <a:r>
                <a:rPr lang="en-US" sz="1200" b="0" i="0">
                  <a:latin typeface="Cambria Math"/>
                </a:rPr>
                <a:t>∗𝐸𝐹𝐸𝐹𝐹𝐿𝑈𝐸𝑁𝑇∗44/28</a:t>
              </a:r>
              <a:endParaRPr lang="en-US" sz="1200">
                <a:latin typeface="Times New Roman" panose="02020603050405020304" pitchFamily="18" charset="0"/>
                <a:cs typeface="Times New Roman" panose="02020603050405020304" pitchFamily="18" charset="0"/>
              </a:endParaRPr>
            </a:p>
          </xdr:txBody>
        </xdr:sp>
      </mc:Fallback>
    </mc:AlternateContent>
    <xdr:clientData/>
  </xdr:oneCellAnchor>
  <xdr:oneCellAnchor>
    <xdr:from>
      <xdr:col>9</xdr:col>
      <xdr:colOff>2114550</xdr:colOff>
      <xdr:row>12</xdr:row>
      <xdr:rowOff>95250</xdr:rowOff>
    </xdr:from>
    <xdr:ext cx="4610100" cy="453201"/>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700-000006000000}"/>
                </a:ext>
              </a:extLst>
            </xdr:cNvPr>
            <xdr:cNvSpPr txBox="1"/>
          </xdr:nvSpPr>
          <xdr:spPr>
            <a:xfrm>
              <a:off x="13205883" y="4127500"/>
              <a:ext cx="4610100" cy="453201"/>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200" b="0" i="1">
                        <a:latin typeface="Cambria Math"/>
                      </a:rPr>
                      <m:t>𝑁</m:t>
                    </m:r>
                    <m:r>
                      <a:rPr lang="en-US" sz="1200" b="0" i="1" baseline="-25000">
                        <a:latin typeface="Cambria Math"/>
                      </a:rPr>
                      <m:t>𝐸𝐹𝐹𝐿𝑈𝐸𝑁𝑇</m:t>
                    </m:r>
                    <m:r>
                      <a:rPr lang="en-US" sz="1200" b="0" i="1">
                        <a:latin typeface="Cambria Math"/>
                      </a:rPr>
                      <m:t>=</m:t>
                    </m:r>
                    <m:r>
                      <a:rPr lang="en-US" sz="1200" b="0" i="1">
                        <a:latin typeface="Cambria Math"/>
                      </a:rPr>
                      <m:t>𝑃</m:t>
                    </m:r>
                    <m:r>
                      <a:rPr lang="en-US" sz="1200" b="0" i="1">
                        <a:latin typeface="Cambria Math"/>
                      </a:rPr>
                      <m:t>∗</m:t>
                    </m:r>
                    <m:r>
                      <a:rPr lang="en-US" sz="1200" b="0" i="1">
                        <a:latin typeface="Cambria Math"/>
                      </a:rPr>
                      <m:t>𝑃𝑟𝑜𝑡𝑒𝑖𝑛</m:t>
                    </m:r>
                    <m:r>
                      <a:rPr lang="en-US" sz="1200" b="0" i="1">
                        <a:latin typeface="Cambria Math"/>
                      </a:rPr>
                      <m:t>∗</m:t>
                    </m:r>
                    <m:r>
                      <a:rPr lang="en-US" sz="1200" b="0" i="1">
                        <a:latin typeface="Cambria Math"/>
                      </a:rPr>
                      <m:t>𝐹𝑁𝑃𝑅</m:t>
                    </m:r>
                    <m:r>
                      <a:rPr lang="en-US" sz="1200" b="0" i="1">
                        <a:latin typeface="Cambria Math"/>
                      </a:rPr>
                      <m:t>∗</m:t>
                    </m:r>
                    <m:r>
                      <a:rPr lang="en-US" sz="1200" b="0" i="1">
                        <a:latin typeface="Cambria Math"/>
                      </a:rPr>
                      <m:t>𝐹𝑁𝑂𝑁</m:t>
                    </m:r>
                    <m:r>
                      <a:rPr lang="en-US" sz="1200" b="0" i="1" baseline="-18000">
                        <a:latin typeface="Cambria Math"/>
                      </a:rPr>
                      <m:t>−</m:t>
                    </m:r>
                    <m:r>
                      <a:rPr lang="en-US" sz="1200" b="0" i="1" baseline="-25000">
                        <a:latin typeface="Cambria Math"/>
                      </a:rPr>
                      <m:t>𝐶𝑂𝑁</m:t>
                    </m:r>
                    <m:r>
                      <a:rPr lang="en-US" sz="1200" b="0" i="1">
                        <a:latin typeface="Cambria Math"/>
                      </a:rPr>
                      <m:t>∗</m:t>
                    </m:r>
                    <m:r>
                      <a:rPr lang="en-US" sz="1200" b="0" i="1">
                        <a:latin typeface="Cambria Math"/>
                      </a:rPr>
                      <m:t>𝐹𝐼𝑁𝐷</m:t>
                    </m:r>
                    <m:r>
                      <a:rPr lang="en-US" sz="1200" b="0" i="1" baseline="-18000">
                        <a:latin typeface="Cambria Math"/>
                      </a:rPr>
                      <m:t>−</m:t>
                    </m:r>
                    <m:r>
                      <a:rPr lang="en-US" sz="1200" b="0" i="1" baseline="-25000">
                        <a:latin typeface="Cambria Math"/>
                      </a:rPr>
                      <m:t>𝐶𝑂𝑀</m:t>
                    </m:r>
                    <m:r>
                      <a:rPr lang="en-US" sz="1200" b="0" i="1">
                        <a:latin typeface="Cambria Math"/>
                      </a:rPr>
                      <m:t>)−</m:t>
                    </m:r>
                    <m:r>
                      <a:rPr lang="en-US" sz="1200" b="0" i="1">
                        <a:latin typeface="Cambria Math"/>
                      </a:rPr>
                      <m:t>𝑁𝑆𝐿𝑈𝐷𝐺𝐸</m:t>
                    </m:r>
                  </m:oMath>
                </m:oMathPara>
              </a14:m>
              <a:endParaRPr lang="en-US" sz="1200" baseline="-25000">
                <a:latin typeface="Times New Roman" panose="02020603050405020304" pitchFamily="18" charset="0"/>
                <a:cs typeface="Times New Roman" panose="02020603050405020304" pitchFamily="18" charset="0"/>
              </a:endParaRPr>
            </a:p>
          </xdr:txBody>
        </xdr:sp>
      </mc:Choice>
      <mc:Fallback xmlns="">
        <xdr:sp macro="" textlink="">
          <xdr:nvSpPr>
            <xdr:cNvPr id="6" name="TextBox 5"/>
            <xdr:cNvSpPr txBox="1"/>
          </xdr:nvSpPr>
          <xdr:spPr>
            <a:xfrm>
              <a:off x="13205883" y="4127500"/>
              <a:ext cx="4610100" cy="453201"/>
            </a:xfrm>
            <a:prstGeom prst="rect">
              <a:avLst/>
            </a:prstGeom>
            <a:ln w="19050"/>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200" b="0" i="0">
                  <a:latin typeface="Cambria Math"/>
                </a:rPr>
                <a:t>𝑁</a:t>
              </a:r>
              <a:r>
                <a:rPr lang="en-US" sz="1200" b="0" i="0" baseline="-25000">
                  <a:latin typeface="Cambria Math"/>
                </a:rPr>
                <a:t>𝐸𝐹𝐹𝐿𝑈𝐸𝑁𝑇</a:t>
              </a:r>
              <a:r>
                <a:rPr lang="en-US" sz="1200" b="0" i="0">
                  <a:latin typeface="Cambria Math"/>
                </a:rPr>
                <a:t>=𝑃∗𝑃𝑟𝑜𝑡𝑒𝑖𝑛∗𝐹𝑁𝑃𝑅∗𝐹𝑁𝑂𝑁</a:t>
              </a:r>
              <a:r>
                <a:rPr lang="en-US" sz="1200" b="0" i="0" baseline="-18000">
                  <a:latin typeface="Cambria Math"/>
                </a:rPr>
                <a:t>−</a:t>
              </a:r>
              <a:r>
                <a:rPr lang="en-US" sz="1200" b="0" i="0" baseline="-25000">
                  <a:latin typeface="Cambria Math"/>
                </a:rPr>
                <a:t>𝐶𝑂𝑁</a:t>
              </a:r>
              <a:r>
                <a:rPr lang="en-US" sz="1200" b="0" i="0">
                  <a:latin typeface="Cambria Math"/>
                </a:rPr>
                <a:t>∗𝐹𝐼𝑁𝐷</a:t>
              </a:r>
              <a:r>
                <a:rPr lang="en-US" sz="1200" b="0" i="0" baseline="-18000">
                  <a:latin typeface="Cambria Math"/>
                </a:rPr>
                <a:t>−</a:t>
              </a:r>
              <a:r>
                <a:rPr lang="en-US" sz="1200" b="0" i="0" baseline="-25000">
                  <a:latin typeface="Cambria Math"/>
                </a:rPr>
                <a:t>𝐶𝑂𝑀</a:t>
              </a:r>
              <a:r>
                <a:rPr lang="en-US" sz="1200" b="0" i="0">
                  <a:latin typeface="Cambria Math"/>
                </a:rPr>
                <a:t>)−𝑁𝑆𝐿𝑈𝐷𝐺𝐸</a:t>
              </a:r>
              <a:endParaRPr lang="en-US" sz="1200" baseline="-25000">
                <a:latin typeface="Times New Roman" panose="02020603050405020304" pitchFamily="18" charset="0"/>
                <a:cs typeface="Times New Roman" panose="02020603050405020304" pitchFamily="18" charset="0"/>
              </a:endParaRPr>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pplications/Microsoft%20Office%202011/Office/Startup/Excel/9900/2&#186;%20Levantamento/Quadros/98-99/4&#186;%20Levantamento/SERIS/EVOLUCA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pplications/Microsoft%20Office%202011/Office/Startup/Excel/9900/2&#186;%20Levantamento/Quadros/98-99/4&#186;%20Levantamento/S9596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REBR"/>
      <sheetName val="EVPRDBR"/>
      <sheetName val="EVPTVBR"/>
      <sheetName val="EVARECS"/>
      <sheetName val="EVPRDCS"/>
      <sheetName val="EVPTVCS"/>
      <sheetName val="EVARES"/>
      <sheetName val="EVPRDS"/>
      <sheetName val="EVPTVS"/>
      <sheetName val="EVARESD"/>
      <sheetName val="EVPRDSD"/>
      <sheetName val="EVPTVSD"/>
      <sheetName val="EVARECO"/>
      <sheetName val="EVPRDCO"/>
      <sheetName val="EVPTVCO"/>
      <sheetName val="EVARENE"/>
      <sheetName val="EVPRDNE"/>
      <sheetName val="EVPTVNE"/>
      <sheetName val="EVARENO"/>
      <sheetName val="EVPRDNO"/>
      <sheetName val="EVPTVNO"/>
      <sheetName val="EVARENN"/>
      <sheetName val="EVPRDNN"/>
      <sheetName val="EVPTVNN"/>
      <sheetName val="EVAREDF"/>
      <sheetName val="EVPRDDF"/>
      <sheetName val="EVPTVDF"/>
      <sheetName val="EVAREGO"/>
      <sheetName val="EVPRDGO"/>
      <sheetName val="EVPTVGO"/>
      <sheetName val="EVAREMT"/>
      <sheetName val="EVPRDMT"/>
      <sheetName val="EVPTVMT"/>
      <sheetName val="EVAREMS"/>
      <sheetName val="EVPRDMS"/>
      <sheetName val="EVPTVMS"/>
      <sheetName val="EVAREPR"/>
      <sheetName val="EVPRDPR"/>
      <sheetName val="EVPTVPR"/>
      <sheetName val="EVARERS"/>
      <sheetName val="EVPRDRS"/>
      <sheetName val="EVPTVRS"/>
      <sheetName val="EVARESC"/>
      <sheetName val="EVPRDSC"/>
      <sheetName val="EVPTVSC"/>
      <sheetName val="EVARESP"/>
      <sheetName val="EVPRDSP"/>
      <sheetName val="EVPTVSP"/>
      <sheetName val="EVAREMG"/>
      <sheetName val="EVPRDMG"/>
      <sheetName val="EVPTVMG"/>
      <sheetName val="EVARERJ"/>
      <sheetName val="EVPRDRJ"/>
      <sheetName val="EVPTVRJ"/>
      <sheetName val="EVAREES"/>
      <sheetName val="EVPRDES"/>
      <sheetName val="EVPTVES"/>
      <sheetName val="EVAREBN"/>
      <sheetName val="EVPRDBN"/>
      <sheetName val="EVPTVBN"/>
      <sheetName val="EVAREBS"/>
      <sheetName val="EVPRDBS"/>
      <sheetName val="EVPTVBS"/>
      <sheetName val="EVAREBA"/>
      <sheetName val="EVPRDBA"/>
      <sheetName val="EVPTVBA"/>
      <sheetName val="EVAREMA"/>
      <sheetName val="EVPRDMA"/>
      <sheetName val="EVPTVMA"/>
      <sheetName val="EVAREPI"/>
      <sheetName val="EVPRDPI"/>
      <sheetName val="EVPTVPI"/>
      <sheetName val="EVARECE"/>
      <sheetName val="EVPRDCE"/>
      <sheetName val="EVPTVCE"/>
      <sheetName val="EVARERN"/>
      <sheetName val="EVPRDRN"/>
      <sheetName val="EVPTVRN"/>
      <sheetName val="EVAREPB"/>
      <sheetName val="EVPRDPB"/>
      <sheetName val="EVPTVPB"/>
      <sheetName val="EVAREPE"/>
      <sheetName val="EVPRDPE"/>
      <sheetName val="EVPTVPE"/>
      <sheetName val="EVAREAL"/>
      <sheetName val="EVPRDAL"/>
      <sheetName val="EVPTVAL"/>
      <sheetName val="EVARESE"/>
      <sheetName val="EVPRDSE"/>
      <sheetName val="EVPTVSE"/>
      <sheetName val="EVARERR"/>
      <sheetName val="EVPRDRR"/>
      <sheetName val="EVPTVRR"/>
      <sheetName val="EVARERO"/>
      <sheetName val="EVPRDRO"/>
      <sheetName val="EVPTVRO"/>
      <sheetName val="EVAREAC"/>
      <sheetName val="EVPRDAC"/>
      <sheetName val="EVPTVAC"/>
      <sheetName val="EVAREAM"/>
      <sheetName val="EVPRDAM"/>
      <sheetName val="EVPTVAM"/>
      <sheetName val="EVAREPA"/>
      <sheetName val="EVPRDPA"/>
      <sheetName val="EVPTVPA"/>
      <sheetName val="EVARETO"/>
      <sheetName val="EVPRDTO"/>
      <sheetName val="EVPTV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HO1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ghgplatform-india.org" TargetMode="External"/></Relationships>
</file>

<file path=xl/worksheets/_rels/sheet4.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7"/>
  <sheetViews>
    <sheetView tabSelected="1" zoomScale="80" zoomScaleNormal="80" zoomScalePageLayoutView="89" workbookViewId="0">
      <selection activeCell="D16" sqref="D16"/>
    </sheetView>
  </sheetViews>
  <sheetFormatPr defaultColWidth="11.42578125" defaultRowHeight="19.5" x14ac:dyDescent="0.3"/>
  <cols>
    <col min="1" max="2" width="11.42578125" style="181"/>
    <col min="3" max="3" width="30.5703125" style="181" customWidth="1"/>
    <col min="4" max="4" width="122" style="181" customWidth="1"/>
    <col min="5" max="16384" width="11.42578125" style="181"/>
  </cols>
  <sheetData>
    <row r="1" spans="1:33" x14ac:dyDescent="0.3">
      <c r="A1" s="180"/>
      <c r="B1" s="180"/>
      <c r="C1" s="180"/>
      <c r="D1" s="180"/>
      <c r="E1" s="180"/>
      <c r="F1" s="180"/>
      <c r="G1" s="180"/>
      <c r="H1" s="180"/>
      <c r="I1" s="180"/>
      <c r="J1" s="180"/>
      <c r="K1" s="180"/>
      <c r="L1" s="180"/>
      <c r="M1" s="180"/>
      <c r="N1" s="180"/>
      <c r="O1" s="180"/>
      <c r="P1" s="180"/>
      <c r="Q1" s="180"/>
      <c r="R1" s="180"/>
      <c r="S1" s="180"/>
      <c r="T1" s="180"/>
      <c r="U1" s="180"/>
    </row>
    <row r="2" spans="1:33" x14ac:dyDescent="0.3">
      <c r="A2" s="180"/>
      <c r="B2" s="180"/>
      <c r="C2" s="180"/>
      <c r="D2" s="180"/>
      <c r="E2" s="180"/>
      <c r="F2" s="180"/>
      <c r="G2" s="180"/>
      <c r="H2" s="180"/>
      <c r="I2" s="180"/>
      <c r="J2" s="180"/>
      <c r="K2" s="180"/>
      <c r="L2" s="180"/>
      <c r="M2" s="180"/>
      <c r="N2" s="180"/>
      <c r="O2" s="180"/>
      <c r="P2" s="180"/>
      <c r="Q2" s="180"/>
      <c r="R2" s="180"/>
      <c r="S2" s="180"/>
      <c r="T2" s="180"/>
      <c r="U2" s="180"/>
    </row>
    <row r="3" spans="1:33" x14ac:dyDescent="0.3">
      <c r="A3" s="180"/>
      <c r="B3" s="180"/>
      <c r="C3" s="180"/>
      <c r="D3" s="180"/>
      <c r="E3" s="180"/>
      <c r="F3" s="180"/>
      <c r="G3" s="180"/>
      <c r="H3" s="180"/>
      <c r="I3" s="180"/>
      <c r="J3" s="180"/>
      <c r="K3" s="180"/>
      <c r="L3" s="180"/>
      <c r="M3" s="180"/>
      <c r="N3" s="180"/>
      <c r="O3" s="180"/>
      <c r="P3" s="180"/>
      <c r="Q3" s="180"/>
      <c r="R3" s="180"/>
      <c r="S3" s="180"/>
      <c r="T3" s="180"/>
      <c r="U3" s="180"/>
    </row>
    <row r="4" spans="1:33" x14ac:dyDescent="0.3">
      <c r="A4" s="180"/>
      <c r="B4" s="180"/>
      <c r="C4" s="180"/>
      <c r="D4" s="180"/>
      <c r="E4" s="180"/>
      <c r="F4" s="180"/>
      <c r="G4" s="180"/>
      <c r="H4" s="180"/>
      <c r="I4" s="180"/>
      <c r="J4" s="180"/>
      <c r="K4" s="180"/>
      <c r="L4" s="180"/>
      <c r="M4" s="180"/>
      <c r="N4" s="180"/>
      <c r="O4" s="180"/>
      <c r="P4" s="180"/>
      <c r="Q4" s="180"/>
      <c r="R4" s="180"/>
      <c r="S4" s="180"/>
      <c r="T4" s="180"/>
      <c r="U4" s="180"/>
    </row>
    <row r="5" spans="1:33" ht="20.25" thickBot="1" x14ac:dyDescent="0.35">
      <c r="A5" s="180"/>
      <c r="B5" s="180"/>
      <c r="C5" s="182"/>
      <c r="D5" s="182"/>
      <c r="E5" s="182"/>
      <c r="F5" s="182"/>
      <c r="G5" s="182"/>
      <c r="H5" s="182"/>
      <c r="I5" s="182"/>
      <c r="J5" s="182"/>
      <c r="K5" s="182"/>
      <c r="L5" s="182"/>
      <c r="M5" s="182"/>
      <c r="N5" s="182"/>
      <c r="O5" s="182"/>
      <c r="P5" s="182"/>
      <c r="Q5" s="182"/>
      <c r="R5" s="182"/>
      <c r="S5" s="182"/>
      <c r="T5" s="182"/>
      <c r="U5" s="182"/>
    </row>
    <row r="6" spans="1:33" ht="20.25" thickBot="1" x14ac:dyDescent="0.35">
      <c r="A6" s="180"/>
      <c r="B6" s="183"/>
      <c r="C6" s="184" t="s">
        <v>143</v>
      </c>
      <c r="D6" s="185" t="s">
        <v>144</v>
      </c>
      <c r="E6" s="186"/>
      <c r="F6" s="180"/>
      <c r="G6" s="180"/>
      <c r="H6" s="180"/>
      <c r="I6" s="180"/>
      <c r="J6" s="180"/>
      <c r="K6" s="180"/>
      <c r="L6" s="180"/>
      <c r="M6" s="180"/>
      <c r="N6" s="180"/>
      <c r="O6" s="180"/>
      <c r="P6" s="180"/>
      <c r="Q6" s="180"/>
      <c r="R6" s="180"/>
      <c r="S6" s="180"/>
      <c r="T6" s="180"/>
      <c r="U6" s="180"/>
      <c r="V6" s="180"/>
      <c r="W6" s="180"/>
      <c r="X6" s="180"/>
      <c r="Y6" s="180"/>
      <c r="Z6" s="180"/>
      <c r="AA6" s="180"/>
      <c r="AB6" s="180"/>
      <c r="AC6" s="180"/>
      <c r="AD6" s="180"/>
      <c r="AE6" s="180"/>
      <c r="AF6" s="180"/>
      <c r="AG6" s="180"/>
    </row>
    <row r="7" spans="1:33" x14ac:dyDescent="0.3">
      <c r="A7" s="180"/>
      <c r="B7" s="183"/>
      <c r="C7" s="196" t="s">
        <v>161</v>
      </c>
      <c r="D7" s="197" t="s">
        <v>162</v>
      </c>
      <c r="E7" s="186"/>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row>
    <row r="8" spans="1:33" x14ac:dyDescent="0.3">
      <c r="A8" s="180"/>
      <c r="B8" s="183"/>
      <c r="C8" s="187" t="s">
        <v>145</v>
      </c>
      <c r="D8" s="188" t="s">
        <v>146</v>
      </c>
      <c r="E8" s="186"/>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c r="AE8" s="180"/>
      <c r="AF8" s="180"/>
      <c r="AG8" s="180"/>
    </row>
    <row r="9" spans="1:33" ht="39" x14ac:dyDescent="0.3">
      <c r="A9" s="180"/>
      <c r="B9" s="183"/>
      <c r="C9" s="189" t="s">
        <v>147</v>
      </c>
      <c r="D9" s="188" t="s">
        <v>148</v>
      </c>
      <c r="E9" s="186"/>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c r="AE9" s="180"/>
      <c r="AF9" s="180"/>
      <c r="AG9" s="180"/>
    </row>
    <row r="10" spans="1:33" ht="38.25" customHeight="1" x14ac:dyDescent="0.3">
      <c r="A10" s="180"/>
      <c r="B10" s="183"/>
      <c r="C10" s="189" t="s">
        <v>149</v>
      </c>
      <c r="D10" s="190" t="s">
        <v>150</v>
      </c>
      <c r="E10" s="186"/>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row>
    <row r="11" spans="1:33" ht="166.5" customHeight="1" x14ac:dyDescent="0.3">
      <c r="A11" s="180"/>
      <c r="B11" s="183"/>
      <c r="C11" s="189" t="s">
        <v>151</v>
      </c>
      <c r="D11" s="190" t="s">
        <v>159</v>
      </c>
      <c r="E11" s="186"/>
      <c r="F11" s="180"/>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c r="AE11" s="180"/>
      <c r="AF11" s="180"/>
      <c r="AG11" s="180"/>
    </row>
    <row r="12" spans="1:33" ht="108" customHeight="1" x14ac:dyDescent="0.3">
      <c r="A12" s="180"/>
      <c r="B12" s="183"/>
      <c r="C12" s="191" t="s">
        <v>152</v>
      </c>
      <c r="D12" s="192" t="s">
        <v>163</v>
      </c>
      <c r="E12" s="186"/>
      <c r="F12" s="180"/>
      <c r="G12" s="180"/>
      <c r="H12" s="180"/>
      <c r="I12" s="180"/>
      <c r="J12" s="180"/>
      <c r="K12" s="180"/>
      <c r="L12" s="180"/>
      <c r="M12" s="180"/>
      <c r="N12" s="180"/>
      <c r="O12" s="180"/>
      <c r="P12" s="180"/>
      <c r="Q12" s="180"/>
      <c r="R12" s="180"/>
      <c r="S12" s="180"/>
      <c r="T12" s="180"/>
      <c r="U12" s="180"/>
      <c r="V12" s="180"/>
      <c r="W12" s="180"/>
      <c r="X12" s="180"/>
      <c r="Y12" s="180"/>
      <c r="Z12" s="180"/>
      <c r="AA12" s="180"/>
      <c r="AB12" s="180"/>
      <c r="AC12" s="180"/>
      <c r="AD12" s="180"/>
      <c r="AE12" s="180"/>
      <c r="AF12" s="180"/>
      <c r="AG12" s="180"/>
    </row>
    <row r="13" spans="1:33" x14ac:dyDescent="0.3">
      <c r="A13" s="180"/>
      <c r="B13" s="183"/>
      <c r="C13" s="191" t="s">
        <v>153</v>
      </c>
      <c r="D13" s="188" t="s">
        <v>158</v>
      </c>
      <c r="E13" s="186"/>
      <c r="F13" s="180"/>
      <c r="G13" s="180"/>
      <c r="H13" s="180"/>
      <c r="I13" s="180"/>
      <c r="J13" s="180"/>
      <c r="K13" s="180"/>
      <c r="L13" s="180"/>
      <c r="M13" s="180"/>
      <c r="N13" s="180"/>
      <c r="O13" s="180"/>
      <c r="P13" s="180"/>
      <c r="Q13" s="180"/>
      <c r="R13" s="180"/>
      <c r="S13" s="180"/>
      <c r="T13" s="180"/>
      <c r="U13" s="180"/>
      <c r="V13" s="180"/>
      <c r="W13" s="180"/>
      <c r="X13" s="180"/>
      <c r="Y13" s="180"/>
      <c r="Z13" s="180"/>
      <c r="AA13" s="180"/>
      <c r="AB13" s="180"/>
      <c r="AC13" s="180"/>
      <c r="AD13" s="180"/>
      <c r="AE13" s="180"/>
      <c r="AF13" s="180"/>
      <c r="AG13" s="180"/>
    </row>
    <row r="14" spans="1:33" x14ac:dyDescent="0.3">
      <c r="A14" s="180"/>
      <c r="B14" s="183"/>
      <c r="C14" s="191" t="s">
        <v>154</v>
      </c>
      <c r="D14" s="193" t="s">
        <v>160</v>
      </c>
      <c r="E14" s="186"/>
      <c r="F14" s="180"/>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c r="AE14" s="180"/>
      <c r="AF14" s="180"/>
      <c r="AG14" s="180"/>
    </row>
    <row r="15" spans="1:33" ht="184.5" customHeight="1" x14ac:dyDescent="0.3">
      <c r="A15" s="180"/>
      <c r="B15" s="183"/>
      <c r="C15" s="189" t="s">
        <v>155</v>
      </c>
      <c r="D15" s="198" t="s">
        <v>164</v>
      </c>
      <c r="E15" s="186"/>
      <c r="F15" s="180"/>
      <c r="G15" s="180"/>
      <c r="H15" s="180"/>
      <c r="I15" s="180"/>
      <c r="J15" s="180"/>
      <c r="K15" s="180"/>
      <c r="L15" s="180"/>
      <c r="M15" s="180"/>
      <c r="N15" s="180"/>
      <c r="O15" s="180"/>
      <c r="P15" s="180"/>
      <c r="Q15" s="180"/>
      <c r="R15" s="180"/>
      <c r="S15" s="180"/>
      <c r="T15" s="180"/>
      <c r="U15" s="180"/>
      <c r="V15" s="180"/>
      <c r="W15" s="180"/>
      <c r="X15" s="180"/>
      <c r="Y15" s="180"/>
      <c r="Z15" s="180"/>
      <c r="AA15" s="180"/>
      <c r="AB15" s="180"/>
      <c r="AC15" s="180"/>
      <c r="AD15" s="180"/>
      <c r="AE15" s="180"/>
      <c r="AF15" s="180"/>
      <c r="AG15" s="180"/>
    </row>
    <row r="16" spans="1:33" ht="99" customHeight="1" x14ac:dyDescent="0.3">
      <c r="A16" s="180"/>
      <c r="B16" s="183"/>
      <c r="C16" s="191" t="s">
        <v>156</v>
      </c>
      <c r="D16" s="216" t="s">
        <v>181</v>
      </c>
      <c r="E16" s="186"/>
      <c r="F16" s="180"/>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c r="AE16" s="180"/>
      <c r="AF16" s="180"/>
      <c r="AG16" s="180"/>
    </row>
    <row r="17" spans="1:33" ht="137.25" thickBot="1" x14ac:dyDescent="0.35">
      <c r="A17" s="180"/>
      <c r="B17" s="183"/>
      <c r="C17" s="194" t="s">
        <v>157</v>
      </c>
      <c r="D17" s="195" t="s">
        <v>165</v>
      </c>
      <c r="E17" s="180"/>
      <c r="F17" s="180"/>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c r="AE17" s="180"/>
      <c r="AF17" s="180"/>
      <c r="AG17" s="180"/>
    </row>
    <row r="18" spans="1:33" x14ac:dyDescent="0.3">
      <c r="A18" s="180"/>
      <c r="B18" s="183"/>
      <c r="C18" s="180"/>
      <c r="D18" s="180"/>
      <c r="E18" s="180"/>
      <c r="F18" s="180"/>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row>
    <row r="19" spans="1:33" x14ac:dyDescent="0.3">
      <c r="A19" s="180"/>
      <c r="B19" s="183"/>
      <c r="C19" s="180"/>
      <c r="D19" s="180"/>
      <c r="E19" s="180"/>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c r="AE19" s="180"/>
      <c r="AF19" s="180"/>
      <c r="AG19" s="180"/>
    </row>
    <row r="20" spans="1:33" x14ac:dyDescent="0.3">
      <c r="A20" s="180"/>
      <c r="B20" s="183"/>
      <c r="C20" s="180"/>
      <c r="D20" s="180"/>
      <c r="E20" s="180"/>
      <c r="F20" s="180"/>
      <c r="G20" s="180"/>
      <c r="H20" s="180"/>
      <c r="I20" s="180"/>
      <c r="J20" s="180"/>
      <c r="K20" s="180"/>
      <c r="L20" s="180"/>
      <c r="M20" s="180"/>
      <c r="N20" s="180"/>
      <c r="O20" s="180"/>
      <c r="P20" s="180"/>
      <c r="Q20" s="180"/>
      <c r="R20" s="180"/>
      <c r="S20" s="180"/>
      <c r="T20" s="180"/>
      <c r="U20" s="180"/>
      <c r="V20" s="180"/>
      <c r="W20" s="180"/>
      <c r="X20" s="180"/>
      <c r="Y20" s="180"/>
      <c r="Z20" s="180"/>
      <c r="AA20" s="180"/>
      <c r="AB20" s="180"/>
      <c r="AC20" s="180"/>
      <c r="AD20" s="180"/>
      <c r="AE20" s="180"/>
      <c r="AF20" s="180"/>
      <c r="AG20" s="180"/>
    </row>
    <row r="21" spans="1:33" x14ac:dyDescent="0.3">
      <c r="A21" s="180"/>
      <c r="B21" s="183"/>
      <c r="C21" s="180"/>
      <c r="D21" s="180"/>
      <c r="E21" s="180"/>
      <c r="F21" s="180"/>
      <c r="G21" s="180"/>
      <c r="H21" s="180"/>
      <c r="I21" s="180"/>
      <c r="J21" s="180"/>
      <c r="K21" s="180"/>
      <c r="L21" s="180"/>
      <c r="M21" s="180"/>
      <c r="N21" s="180"/>
      <c r="O21" s="180"/>
      <c r="P21" s="180"/>
      <c r="Q21" s="180"/>
      <c r="R21" s="180"/>
      <c r="S21" s="180"/>
      <c r="T21" s="180"/>
      <c r="U21" s="180"/>
      <c r="V21" s="180"/>
      <c r="W21" s="180"/>
      <c r="X21" s="180"/>
      <c r="Y21" s="180"/>
      <c r="Z21" s="180"/>
      <c r="AA21" s="180"/>
      <c r="AB21" s="180"/>
      <c r="AC21" s="180"/>
      <c r="AD21" s="180"/>
      <c r="AE21" s="180"/>
      <c r="AF21" s="180"/>
      <c r="AG21" s="180"/>
    </row>
    <row r="22" spans="1:33" x14ac:dyDescent="0.3">
      <c r="A22" s="180"/>
      <c r="B22" s="183"/>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row>
    <row r="23" spans="1:33" x14ac:dyDescent="0.3">
      <c r="A23" s="180"/>
      <c r="B23" s="183"/>
      <c r="C23" s="180"/>
      <c r="D23" s="180"/>
      <c r="E23" s="180"/>
      <c r="F23" s="180"/>
      <c r="G23" s="180"/>
      <c r="H23" s="180"/>
      <c r="I23" s="180"/>
      <c r="J23" s="180"/>
      <c r="K23" s="180"/>
      <c r="L23" s="180"/>
      <c r="M23" s="180"/>
      <c r="N23" s="180"/>
      <c r="O23" s="180"/>
      <c r="P23" s="180"/>
      <c r="Q23" s="180"/>
      <c r="R23" s="180"/>
      <c r="S23" s="180"/>
      <c r="T23" s="180"/>
      <c r="U23" s="180"/>
      <c r="V23" s="180"/>
      <c r="W23" s="180"/>
      <c r="X23" s="180"/>
      <c r="Y23" s="180"/>
      <c r="Z23" s="180"/>
      <c r="AA23" s="180"/>
      <c r="AB23" s="180"/>
      <c r="AC23" s="180"/>
      <c r="AD23" s="180"/>
      <c r="AE23" s="180"/>
      <c r="AF23" s="180"/>
      <c r="AG23" s="180"/>
    </row>
    <row r="24" spans="1:33" x14ac:dyDescent="0.3">
      <c r="A24" s="180"/>
      <c r="B24" s="183"/>
      <c r="C24" s="180"/>
      <c r="D24" s="180"/>
      <c r="E24" s="180"/>
      <c r="F24" s="180"/>
      <c r="G24" s="180"/>
      <c r="H24" s="180"/>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row>
    <row r="25" spans="1:33" x14ac:dyDescent="0.3">
      <c r="A25" s="180"/>
      <c r="B25" s="183"/>
      <c r="C25" s="180"/>
      <c r="D25" s="180"/>
      <c r="E25" s="180"/>
      <c r="F25" s="180"/>
      <c r="G25" s="180"/>
      <c r="H25" s="180"/>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row>
    <row r="26" spans="1:33" x14ac:dyDescent="0.3">
      <c r="A26" s="180"/>
      <c r="B26" s="183"/>
      <c r="C26" s="180"/>
      <c r="D26" s="180"/>
      <c r="E26" s="180"/>
      <c r="F26" s="180"/>
      <c r="G26" s="180"/>
      <c r="H26" s="180"/>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row>
    <row r="27" spans="1:33" x14ac:dyDescent="0.3">
      <c r="A27" s="180"/>
      <c r="B27" s="183"/>
      <c r="C27" s="180"/>
      <c r="D27" s="180"/>
      <c r="E27" s="180"/>
      <c r="F27" s="180"/>
      <c r="G27" s="180"/>
      <c r="H27" s="180"/>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row>
    <row r="28" spans="1:33" x14ac:dyDescent="0.3">
      <c r="A28" s="180"/>
      <c r="B28" s="183"/>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row>
    <row r="29" spans="1:33" x14ac:dyDescent="0.3">
      <c r="A29" s="180"/>
      <c r="B29" s="183"/>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row>
    <row r="30" spans="1:33" x14ac:dyDescent="0.3">
      <c r="A30" s="180"/>
      <c r="B30" s="183"/>
      <c r="C30" s="180"/>
      <c r="D30" s="180"/>
      <c r="E30" s="180"/>
      <c r="F30" s="180"/>
      <c r="G30" s="180"/>
      <c r="H30" s="180"/>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row>
    <row r="31" spans="1:33" x14ac:dyDescent="0.3">
      <c r="A31" s="180"/>
      <c r="B31" s="183"/>
      <c r="C31" s="180"/>
      <c r="D31" s="180"/>
      <c r="E31" s="180"/>
      <c r="F31" s="180"/>
      <c r="G31" s="180"/>
      <c r="H31" s="180"/>
      <c r="I31" s="180"/>
      <c r="J31" s="180"/>
      <c r="K31" s="180"/>
      <c r="L31" s="180"/>
      <c r="M31" s="180"/>
      <c r="N31" s="180"/>
      <c r="O31" s="180"/>
      <c r="P31" s="180"/>
      <c r="Q31" s="180"/>
      <c r="R31" s="180"/>
      <c r="S31" s="180"/>
      <c r="T31" s="180"/>
      <c r="U31" s="180"/>
      <c r="V31" s="180"/>
      <c r="W31" s="180"/>
      <c r="X31" s="180"/>
      <c r="Y31" s="180"/>
      <c r="Z31" s="180"/>
      <c r="AA31" s="180"/>
      <c r="AB31" s="180"/>
      <c r="AC31" s="180"/>
      <c r="AD31" s="180"/>
      <c r="AE31" s="180"/>
      <c r="AF31" s="180"/>
      <c r="AG31" s="180"/>
    </row>
    <row r="32" spans="1:33" x14ac:dyDescent="0.3">
      <c r="A32" s="180"/>
      <c r="B32" s="183"/>
      <c r="C32" s="180"/>
      <c r="D32" s="180"/>
      <c r="E32" s="180"/>
      <c r="F32" s="180"/>
      <c r="G32" s="180"/>
      <c r="H32" s="180"/>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row>
    <row r="33" spans="1:33" x14ac:dyDescent="0.3">
      <c r="A33" s="180"/>
      <c r="B33" s="183"/>
      <c r="C33" s="180"/>
      <c r="D33" s="180"/>
      <c r="E33" s="180"/>
      <c r="F33" s="180"/>
      <c r="G33" s="180"/>
      <c r="H33" s="180"/>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row>
    <row r="34" spans="1:33" x14ac:dyDescent="0.3">
      <c r="A34" s="180"/>
      <c r="B34" s="183"/>
      <c r="C34" s="180"/>
      <c r="D34" s="180"/>
      <c r="E34" s="180"/>
      <c r="F34" s="180"/>
      <c r="G34" s="180"/>
      <c r="H34" s="180"/>
      <c r="I34" s="180"/>
      <c r="J34" s="180"/>
      <c r="K34" s="180"/>
      <c r="L34" s="180"/>
      <c r="M34" s="180"/>
      <c r="N34" s="180"/>
      <c r="O34" s="180"/>
      <c r="P34" s="180"/>
      <c r="Q34" s="180"/>
      <c r="R34" s="180"/>
      <c r="S34" s="180"/>
      <c r="T34" s="180"/>
      <c r="U34" s="180"/>
      <c r="V34" s="180"/>
      <c r="W34" s="180"/>
      <c r="X34" s="180"/>
      <c r="Y34" s="180"/>
      <c r="Z34" s="180"/>
      <c r="AA34" s="180"/>
      <c r="AB34" s="180"/>
      <c r="AC34" s="180"/>
      <c r="AD34" s="180"/>
      <c r="AE34" s="180"/>
      <c r="AF34" s="180"/>
      <c r="AG34" s="180"/>
    </row>
    <row r="35" spans="1:33" x14ac:dyDescent="0.3">
      <c r="A35" s="180"/>
      <c r="B35" s="183"/>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row>
    <row r="36" spans="1:33" x14ac:dyDescent="0.3">
      <c r="A36" s="180"/>
      <c r="B36" s="183"/>
      <c r="C36" s="180"/>
      <c r="D36" s="180"/>
      <c r="E36" s="180"/>
      <c r="F36" s="180"/>
      <c r="G36" s="180"/>
      <c r="H36" s="180"/>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row>
    <row r="37" spans="1:33" x14ac:dyDescent="0.3">
      <c r="A37" s="180"/>
      <c r="B37" s="183"/>
      <c r="C37" s="180"/>
      <c r="D37" s="180"/>
      <c r="E37" s="180"/>
      <c r="F37" s="180"/>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c r="AE37" s="180"/>
      <c r="AF37" s="180"/>
      <c r="AG37" s="180"/>
    </row>
    <row r="38" spans="1:33" x14ac:dyDescent="0.3">
      <c r="A38" s="180"/>
      <c r="B38" s="183"/>
      <c r="C38" s="180"/>
      <c r="D38" s="180"/>
      <c r="E38" s="180"/>
      <c r="F38" s="180"/>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c r="AE38" s="180"/>
      <c r="AF38" s="180"/>
      <c r="AG38" s="180"/>
    </row>
    <row r="39" spans="1:33" x14ac:dyDescent="0.3">
      <c r="A39" s="180"/>
      <c r="B39" s="183"/>
      <c r="C39" s="180"/>
      <c r="D39" s="180"/>
      <c r="E39" s="180"/>
      <c r="F39" s="180"/>
      <c r="G39" s="180"/>
      <c r="H39" s="180"/>
      <c r="I39" s="180"/>
      <c r="J39" s="180"/>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row>
    <row r="40" spans="1:33" x14ac:dyDescent="0.3">
      <c r="C40" s="180"/>
      <c r="D40" s="180"/>
      <c r="E40" s="180"/>
      <c r="F40" s="180"/>
      <c r="G40" s="180"/>
      <c r="H40" s="180"/>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row>
    <row r="41" spans="1:33" x14ac:dyDescent="0.3">
      <c r="C41" s="180"/>
      <c r="D41" s="180"/>
      <c r="E41" s="180"/>
      <c r="F41" s="180"/>
      <c r="G41" s="180"/>
      <c r="H41" s="180"/>
      <c r="I41" s="180"/>
      <c r="J41" s="180"/>
      <c r="K41" s="180"/>
      <c r="L41" s="180"/>
      <c r="M41" s="180"/>
      <c r="N41" s="180"/>
      <c r="O41" s="180"/>
      <c r="P41" s="180"/>
      <c r="Q41" s="180"/>
      <c r="R41" s="180"/>
      <c r="S41" s="180"/>
      <c r="T41" s="180"/>
      <c r="U41" s="180"/>
      <c r="V41" s="180"/>
      <c r="W41" s="180"/>
      <c r="X41" s="180"/>
      <c r="Y41" s="180"/>
      <c r="Z41" s="180"/>
      <c r="AA41" s="180"/>
      <c r="AB41" s="180"/>
      <c r="AC41" s="180"/>
      <c r="AD41" s="180"/>
      <c r="AE41" s="180"/>
      <c r="AF41" s="180"/>
      <c r="AG41" s="180"/>
    </row>
    <row r="42" spans="1:33" x14ac:dyDescent="0.3">
      <c r="C42" s="180"/>
      <c r="D42" s="180"/>
      <c r="E42" s="180"/>
      <c r="F42" s="180"/>
      <c r="G42" s="180"/>
      <c r="H42" s="180"/>
      <c r="I42" s="180"/>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row>
    <row r="43" spans="1:33" x14ac:dyDescent="0.3">
      <c r="C43" s="180"/>
      <c r="D43" s="180"/>
      <c r="E43" s="180"/>
      <c r="F43" s="180"/>
      <c r="G43" s="180"/>
      <c r="H43" s="180"/>
      <c r="I43" s="180"/>
      <c r="J43" s="180"/>
      <c r="K43" s="180"/>
      <c r="L43" s="180"/>
      <c r="M43" s="180"/>
      <c r="N43" s="180"/>
      <c r="O43" s="180"/>
      <c r="P43" s="180"/>
      <c r="Q43" s="180"/>
      <c r="R43" s="180"/>
      <c r="S43" s="180"/>
      <c r="T43" s="180"/>
      <c r="U43" s="180"/>
      <c r="V43" s="180"/>
      <c r="W43" s="180"/>
      <c r="X43" s="180"/>
      <c r="Y43" s="180"/>
      <c r="Z43" s="180"/>
      <c r="AA43" s="180"/>
      <c r="AB43" s="180"/>
      <c r="AC43" s="180"/>
      <c r="AD43" s="180"/>
      <c r="AE43" s="180"/>
      <c r="AF43" s="180"/>
      <c r="AG43" s="180"/>
    </row>
    <row r="44" spans="1:33" x14ac:dyDescent="0.3">
      <c r="C44" s="180"/>
      <c r="D44" s="180"/>
      <c r="E44" s="180"/>
      <c r="F44" s="180"/>
      <c r="G44" s="180"/>
      <c r="H44" s="180"/>
      <c r="I44" s="180"/>
      <c r="J44" s="180"/>
      <c r="K44" s="180"/>
      <c r="L44" s="180"/>
      <c r="M44" s="180"/>
      <c r="N44" s="180"/>
      <c r="O44" s="180"/>
      <c r="P44" s="180"/>
      <c r="Q44" s="180"/>
      <c r="R44" s="180"/>
      <c r="S44" s="180"/>
      <c r="T44" s="180"/>
      <c r="U44" s="180"/>
      <c r="V44" s="180"/>
      <c r="W44" s="180"/>
      <c r="X44" s="180"/>
      <c r="Y44" s="180"/>
      <c r="Z44" s="180"/>
      <c r="AA44" s="180"/>
      <c r="AB44" s="180"/>
      <c r="AC44" s="180"/>
      <c r="AD44" s="180"/>
      <c r="AE44" s="180"/>
      <c r="AF44" s="180"/>
      <c r="AG44" s="180"/>
    </row>
    <row r="45" spans="1:33" x14ac:dyDescent="0.3">
      <c r="C45" s="180"/>
      <c r="D45" s="180"/>
      <c r="E45" s="180"/>
      <c r="F45" s="180"/>
      <c r="G45" s="180"/>
      <c r="H45" s="180"/>
      <c r="I45" s="180"/>
      <c r="J45" s="180"/>
      <c r="K45" s="180"/>
      <c r="L45" s="180"/>
      <c r="M45" s="180"/>
      <c r="N45" s="180"/>
      <c r="O45" s="180"/>
      <c r="P45" s="180"/>
      <c r="Q45" s="180"/>
      <c r="R45" s="180"/>
      <c r="S45" s="180"/>
      <c r="T45" s="180"/>
      <c r="U45" s="180"/>
      <c r="V45" s="180"/>
      <c r="W45" s="180"/>
      <c r="X45" s="180"/>
      <c r="Y45" s="180"/>
      <c r="Z45" s="180"/>
      <c r="AA45" s="180"/>
      <c r="AB45" s="180"/>
      <c r="AC45" s="180"/>
      <c r="AD45" s="180"/>
      <c r="AE45" s="180"/>
      <c r="AF45" s="180"/>
      <c r="AG45" s="180"/>
    </row>
    <row r="46" spans="1:33" x14ac:dyDescent="0.3">
      <c r="C46" s="180"/>
      <c r="D46" s="180"/>
      <c r="E46" s="180"/>
      <c r="F46" s="180"/>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c r="AE46" s="180"/>
      <c r="AF46" s="180"/>
      <c r="AG46" s="180"/>
    </row>
    <row r="47" spans="1:33" x14ac:dyDescent="0.3">
      <c r="C47" s="180"/>
      <c r="D47" s="180"/>
      <c r="E47" s="180"/>
      <c r="F47" s="180"/>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c r="AE47" s="180"/>
      <c r="AF47" s="180"/>
      <c r="AG47" s="180"/>
    </row>
    <row r="48" spans="1:33" x14ac:dyDescent="0.3">
      <c r="C48" s="180"/>
      <c r="D48" s="180"/>
      <c r="E48" s="180"/>
      <c r="F48" s="180"/>
      <c r="G48" s="180"/>
      <c r="H48" s="180"/>
      <c r="I48" s="180"/>
      <c r="J48" s="180"/>
      <c r="K48" s="180"/>
      <c r="L48" s="180"/>
      <c r="M48" s="180"/>
      <c r="N48" s="180"/>
      <c r="O48" s="180"/>
      <c r="P48" s="180"/>
      <c r="Q48" s="180"/>
      <c r="R48" s="180"/>
      <c r="S48" s="180"/>
      <c r="T48" s="180"/>
      <c r="U48" s="180"/>
      <c r="V48" s="180"/>
      <c r="W48" s="180"/>
      <c r="X48" s="180"/>
      <c r="Y48" s="180"/>
      <c r="Z48" s="180"/>
      <c r="AA48" s="180"/>
      <c r="AB48" s="180"/>
      <c r="AC48" s="180"/>
      <c r="AD48" s="180"/>
      <c r="AE48" s="180"/>
      <c r="AF48" s="180"/>
      <c r="AG48" s="180"/>
    </row>
    <row r="49" spans="3:33" x14ac:dyDescent="0.3">
      <c r="C49" s="180"/>
      <c r="D49" s="180"/>
      <c r="E49" s="180"/>
      <c r="F49" s="180"/>
      <c r="G49" s="180"/>
      <c r="H49" s="180"/>
      <c r="I49" s="180"/>
      <c r="J49" s="180"/>
      <c r="K49" s="180"/>
      <c r="L49" s="180"/>
      <c r="M49" s="180"/>
      <c r="N49" s="180"/>
      <c r="O49" s="180"/>
      <c r="P49" s="180"/>
      <c r="Q49" s="180"/>
      <c r="R49" s="180"/>
      <c r="S49" s="180"/>
      <c r="T49" s="180"/>
      <c r="U49" s="180"/>
      <c r="V49" s="180"/>
      <c r="W49" s="180"/>
      <c r="X49" s="180"/>
      <c r="Y49" s="180"/>
      <c r="Z49" s="180"/>
      <c r="AA49" s="180"/>
      <c r="AB49" s="180"/>
      <c r="AC49" s="180"/>
      <c r="AD49" s="180"/>
      <c r="AE49" s="180"/>
      <c r="AF49" s="180"/>
      <c r="AG49" s="180"/>
    </row>
    <row r="50" spans="3:33" x14ac:dyDescent="0.3">
      <c r="C50" s="180"/>
      <c r="D50" s="180"/>
      <c r="E50" s="180"/>
      <c r="F50" s="180"/>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c r="AE50" s="180"/>
      <c r="AF50" s="180"/>
      <c r="AG50" s="180"/>
    </row>
    <row r="51" spans="3:33" x14ac:dyDescent="0.3">
      <c r="C51" s="180"/>
      <c r="D51" s="180"/>
      <c r="E51" s="180"/>
      <c r="F51" s="180"/>
      <c r="G51" s="180"/>
      <c r="H51" s="180"/>
      <c r="I51" s="180"/>
      <c r="J51" s="180"/>
      <c r="K51" s="180"/>
      <c r="L51" s="180"/>
      <c r="M51" s="180"/>
      <c r="N51" s="180"/>
      <c r="O51" s="180"/>
      <c r="P51" s="180"/>
      <c r="Q51" s="180"/>
      <c r="R51" s="180"/>
      <c r="S51" s="180"/>
      <c r="T51" s="180"/>
      <c r="U51" s="180"/>
      <c r="V51" s="180"/>
      <c r="W51" s="180"/>
      <c r="X51" s="180"/>
      <c r="Y51" s="180"/>
      <c r="Z51" s="180"/>
      <c r="AA51" s="180"/>
      <c r="AB51" s="180"/>
      <c r="AC51" s="180"/>
      <c r="AD51" s="180"/>
      <c r="AE51" s="180"/>
      <c r="AF51" s="180"/>
      <c r="AG51" s="180"/>
    </row>
    <row r="52" spans="3:33" x14ac:dyDescent="0.3">
      <c r="C52" s="180"/>
      <c r="D52" s="180"/>
      <c r="E52" s="180"/>
      <c r="F52" s="180"/>
      <c r="G52" s="180"/>
      <c r="H52" s="180"/>
      <c r="I52" s="180"/>
      <c r="J52" s="180"/>
      <c r="K52" s="180"/>
      <c r="L52" s="180"/>
      <c r="M52" s="180"/>
      <c r="N52" s="180"/>
      <c r="O52" s="180"/>
      <c r="P52" s="180"/>
      <c r="Q52" s="180"/>
      <c r="R52" s="180"/>
      <c r="S52" s="180"/>
      <c r="T52" s="180"/>
      <c r="U52" s="180"/>
      <c r="V52" s="180"/>
      <c r="W52" s="180"/>
      <c r="X52" s="180"/>
      <c r="Y52" s="180"/>
      <c r="Z52" s="180"/>
      <c r="AA52" s="180"/>
      <c r="AB52" s="180"/>
      <c r="AC52" s="180"/>
      <c r="AD52" s="180"/>
      <c r="AE52" s="180"/>
      <c r="AF52" s="180"/>
      <c r="AG52" s="180"/>
    </row>
    <row r="53" spans="3:33" x14ac:dyDescent="0.3">
      <c r="C53" s="180"/>
      <c r="D53" s="180"/>
      <c r="E53" s="180"/>
      <c r="F53" s="180"/>
      <c r="G53" s="180"/>
      <c r="H53" s="180"/>
      <c r="I53" s="180"/>
      <c r="J53" s="180"/>
      <c r="K53" s="180"/>
      <c r="L53" s="180"/>
      <c r="M53" s="180"/>
      <c r="N53" s="180"/>
      <c r="O53" s="180"/>
      <c r="P53" s="180"/>
      <c r="Q53" s="180"/>
      <c r="R53" s="180"/>
      <c r="S53" s="180"/>
      <c r="T53" s="180"/>
      <c r="U53" s="180"/>
      <c r="V53" s="180"/>
      <c r="W53" s="180"/>
      <c r="X53" s="180"/>
      <c r="Y53" s="180"/>
      <c r="Z53" s="180"/>
      <c r="AA53" s="180"/>
      <c r="AB53" s="180"/>
      <c r="AC53" s="180"/>
      <c r="AD53" s="180"/>
      <c r="AE53" s="180"/>
      <c r="AF53" s="180"/>
      <c r="AG53" s="180"/>
    </row>
    <row r="54" spans="3:33" x14ac:dyDescent="0.3">
      <c r="C54" s="180"/>
      <c r="D54" s="180"/>
      <c r="E54" s="180"/>
      <c r="F54" s="180"/>
      <c r="G54" s="180"/>
      <c r="H54" s="180"/>
      <c r="I54" s="180"/>
      <c r="J54" s="180"/>
      <c r="K54" s="180"/>
      <c r="L54" s="180"/>
      <c r="M54" s="180"/>
      <c r="N54" s="180"/>
      <c r="O54" s="180"/>
      <c r="P54" s="180"/>
      <c r="Q54" s="180"/>
      <c r="R54" s="180"/>
      <c r="S54" s="180"/>
      <c r="T54" s="180"/>
      <c r="U54" s="180"/>
      <c r="V54" s="180"/>
      <c r="W54" s="180"/>
      <c r="X54" s="180"/>
      <c r="Y54" s="180"/>
      <c r="Z54" s="180"/>
      <c r="AA54" s="180"/>
      <c r="AB54" s="180"/>
      <c r="AC54" s="180"/>
      <c r="AD54" s="180"/>
      <c r="AE54" s="180"/>
      <c r="AF54" s="180"/>
      <c r="AG54" s="180"/>
    </row>
    <row r="55" spans="3:33" x14ac:dyDescent="0.3">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row>
    <row r="56" spans="3:33" x14ac:dyDescent="0.3">
      <c r="C56" s="180"/>
      <c r="D56" s="180"/>
      <c r="E56" s="180"/>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c r="AE56" s="180"/>
      <c r="AF56" s="180"/>
      <c r="AG56" s="180"/>
    </row>
    <row r="57" spans="3:33" x14ac:dyDescent="0.3">
      <c r="C57" s="180"/>
      <c r="D57" s="180"/>
      <c r="E57" s="180"/>
      <c r="F57" s="180"/>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c r="AE57" s="180"/>
      <c r="AF57" s="180"/>
      <c r="AG57" s="180"/>
    </row>
    <row r="58" spans="3:33" x14ac:dyDescent="0.3">
      <c r="C58" s="180"/>
      <c r="D58" s="180"/>
      <c r="E58" s="180"/>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c r="AE58" s="180"/>
      <c r="AF58" s="180"/>
      <c r="AG58" s="180"/>
    </row>
    <row r="59" spans="3:33" x14ac:dyDescent="0.3">
      <c r="C59" s="180"/>
      <c r="D59" s="180"/>
      <c r="E59" s="180"/>
      <c r="F59" s="180"/>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c r="AE59" s="180"/>
      <c r="AF59" s="180"/>
      <c r="AG59" s="180"/>
    </row>
    <row r="60" spans="3:33" x14ac:dyDescent="0.3">
      <c r="C60" s="180"/>
      <c r="D60" s="180"/>
      <c r="E60" s="180"/>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c r="AE60" s="180"/>
      <c r="AF60" s="180"/>
      <c r="AG60" s="180"/>
    </row>
    <row r="61" spans="3:33" x14ac:dyDescent="0.3">
      <c r="C61" s="180"/>
      <c r="D61" s="180"/>
      <c r="E61" s="180"/>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c r="AE61" s="180"/>
      <c r="AF61" s="180"/>
      <c r="AG61" s="180"/>
    </row>
    <row r="62" spans="3:33" x14ac:dyDescent="0.3">
      <c r="C62" s="180"/>
      <c r="D62" s="180"/>
      <c r="E62" s="180"/>
      <c r="F62" s="180"/>
      <c r="G62" s="180"/>
      <c r="H62" s="180"/>
      <c r="I62" s="180"/>
      <c r="J62" s="180"/>
      <c r="K62" s="180"/>
      <c r="L62" s="180"/>
      <c r="M62" s="180"/>
      <c r="N62" s="180"/>
      <c r="O62" s="180"/>
      <c r="P62" s="180"/>
      <c r="Q62" s="180"/>
      <c r="R62" s="180"/>
      <c r="S62" s="180"/>
      <c r="T62" s="180"/>
      <c r="U62" s="180"/>
      <c r="V62" s="180"/>
      <c r="W62" s="180"/>
      <c r="X62" s="180"/>
      <c r="Y62" s="180"/>
      <c r="Z62" s="180"/>
      <c r="AA62" s="180"/>
      <c r="AB62" s="180"/>
      <c r="AC62" s="180"/>
      <c r="AD62" s="180"/>
      <c r="AE62" s="180"/>
      <c r="AF62" s="180"/>
      <c r="AG62" s="180"/>
    </row>
    <row r="63" spans="3:33" x14ac:dyDescent="0.3">
      <c r="C63" s="180"/>
      <c r="D63" s="180"/>
      <c r="E63" s="180"/>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c r="AE63" s="180"/>
      <c r="AF63" s="180"/>
      <c r="AG63" s="180"/>
    </row>
    <row r="64" spans="3:33" x14ac:dyDescent="0.3">
      <c r="C64" s="180"/>
      <c r="D64" s="180"/>
      <c r="E64" s="180"/>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c r="AE64" s="180"/>
      <c r="AF64" s="180"/>
      <c r="AG64" s="180"/>
    </row>
    <row r="65" spans="3:33" x14ac:dyDescent="0.3">
      <c r="C65" s="180"/>
      <c r="D65" s="180"/>
      <c r="E65" s="180"/>
      <c r="F65" s="180"/>
      <c r="G65" s="180"/>
      <c r="H65" s="180"/>
      <c r="I65" s="180"/>
      <c r="J65" s="180"/>
      <c r="K65" s="180"/>
      <c r="L65" s="180"/>
      <c r="M65" s="180"/>
      <c r="N65" s="180"/>
      <c r="O65" s="180"/>
      <c r="P65" s="180"/>
      <c r="Q65" s="180"/>
      <c r="R65" s="180"/>
      <c r="S65" s="180"/>
      <c r="T65" s="180"/>
      <c r="U65" s="180"/>
      <c r="V65" s="180"/>
      <c r="W65" s="180"/>
      <c r="X65" s="180"/>
      <c r="Y65" s="180"/>
      <c r="Z65" s="180"/>
      <c r="AA65" s="180"/>
      <c r="AB65" s="180"/>
      <c r="AC65" s="180"/>
      <c r="AD65" s="180"/>
      <c r="AE65" s="180"/>
      <c r="AF65" s="180"/>
      <c r="AG65" s="180"/>
    </row>
    <row r="66" spans="3:33" x14ac:dyDescent="0.3">
      <c r="C66" s="180"/>
      <c r="D66" s="180"/>
      <c r="E66" s="180"/>
      <c r="F66" s="180"/>
      <c r="G66" s="180"/>
      <c r="H66" s="180"/>
      <c r="I66" s="180"/>
      <c r="J66" s="180"/>
      <c r="K66" s="180"/>
      <c r="L66" s="180"/>
      <c r="M66" s="180"/>
      <c r="N66" s="180"/>
      <c r="O66" s="180"/>
      <c r="P66" s="180"/>
      <c r="Q66" s="180"/>
      <c r="R66" s="180"/>
      <c r="S66" s="180"/>
      <c r="T66" s="180"/>
      <c r="U66" s="180"/>
      <c r="V66" s="180"/>
      <c r="W66" s="180"/>
      <c r="X66" s="180"/>
      <c r="Y66" s="180"/>
      <c r="Z66" s="180"/>
      <c r="AA66" s="180"/>
      <c r="AB66" s="180"/>
      <c r="AC66" s="180"/>
      <c r="AD66" s="180"/>
      <c r="AE66" s="180"/>
      <c r="AF66" s="180"/>
      <c r="AG66" s="180"/>
    </row>
    <row r="67" spans="3:33" x14ac:dyDescent="0.3">
      <c r="C67" s="180"/>
      <c r="D67" s="180"/>
      <c r="E67" s="180"/>
      <c r="F67" s="180"/>
      <c r="G67" s="180"/>
      <c r="H67" s="180"/>
      <c r="I67" s="180"/>
      <c r="J67" s="180"/>
      <c r="K67" s="180"/>
      <c r="L67" s="180"/>
      <c r="M67" s="180"/>
      <c r="N67" s="180"/>
      <c r="O67" s="180"/>
      <c r="P67" s="180"/>
      <c r="Q67" s="180"/>
      <c r="R67" s="180"/>
      <c r="S67" s="180"/>
      <c r="T67" s="180"/>
      <c r="U67" s="180"/>
      <c r="V67" s="180"/>
      <c r="W67" s="180"/>
      <c r="X67" s="180"/>
      <c r="Y67" s="180"/>
      <c r="Z67" s="180"/>
      <c r="AA67" s="180"/>
      <c r="AB67" s="180"/>
      <c r="AC67" s="180"/>
      <c r="AD67" s="180"/>
      <c r="AE67" s="180"/>
      <c r="AF67" s="180"/>
      <c r="AG67" s="180"/>
    </row>
    <row r="68" spans="3:33" x14ac:dyDescent="0.3">
      <c r="C68" s="180"/>
      <c r="D68" s="180"/>
      <c r="E68" s="180"/>
      <c r="F68" s="180"/>
      <c r="G68" s="180"/>
      <c r="H68" s="180"/>
      <c r="I68" s="180"/>
      <c r="J68" s="180"/>
      <c r="K68" s="180"/>
      <c r="L68" s="180"/>
      <c r="M68" s="180"/>
      <c r="N68" s="180"/>
      <c r="O68" s="180"/>
      <c r="P68" s="180"/>
      <c r="Q68" s="180"/>
      <c r="R68" s="180"/>
      <c r="S68" s="180"/>
      <c r="T68" s="180"/>
      <c r="U68" s="180"/>
      <c r="V68" s="180"/>
      <c r="W68" s="180"/>
      <c r="X68" s="180"/>
      <c r="Y68" s="180"/>
      <c r="Z68" s="180"/>
      <c r="AA68" s="180"/>
      <c r="AB68" s="180"/>
      <c r="AC68" s="180"/>
      <c r="AD68" s="180"/>
      <c r="AE68" s="180"/>
      <c r="AF68" s="180"/>
      <c r="AG68" s="180"/>
    </row>
    <row r="69" spans="3:33" x14ac:dyDescent="0.3">
      <c r="C69" s="180"/>
      <c r="D69" s="180"/>
      <c r="E69" s="180"/>
      <c r="F69" s="180"/>
      <c r="G69" s="180"/>
      <c r="H69" s="180"/>
      <c r="I69" s="180"/>
      <c r="J69" s="180"/>
      <c r="K69" s="180"/>
      <c r="L69" s="180"/>
      <c r="M69" s="180"/>
      <c r="N69" s="180"/>
      <c r="O69" s="180"/>
      <c r="P69" s="180"/>
      <c r="Q69" s="180"/>
      <c r="R69" s="180"/>
      <c r="S69" s="180"/>
      <c r="T69" s="180"/>
      <c r="U69" s="180"/>
      <c r="V69" s="180"/>
      <c r="W69" s="180"/>
      <c r="X69" s="180"/>
      <c r="Y69" s="180"/>
      <c r="Z69" s="180"/>
      <c r="AA69" s="180"/>
      <c r="AB69" s="180"/>
      <c r="AC69" s="180"/>
      <c r="AD69" s="180"/>
      <c r="AE69" s="180"/>
      <c r="AF69" s="180"/>
      <c r="AG69" s="180"/>
    </row>
    <row r="70" spans="3:33" x14ac:dyDescent="0.3">
      <c r="C70" s="180"/>
      <c r="D70" s="180"/>
      <c r="E70" s="180"/>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row>
    <row r="71" spans="3:33" x14ac:dyDescent="0.3">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row>
    <row r="72" spans="3:33" x14ac:dyDescent="0.3">
      <c r="C72" s="180"/>
      <c r="D72" s="180"/>
      <c r="E72" s="180"/>
      <c r="F72" s="180"/>
      <c r="G72" s="180"/>
      <c r="H72" s="180"/>
      <c r="I72" s="180"/>
      <c r="J72" s="180"/>
      <c r="K72" s="180"/>
      <c r="L72" s="180"/>
      <c r="M72" s="180"/>
      <c r="N72" s="180"/>
      <c r="O72" s="180"/>
      <c r="P72" s="180"/>
      <c r="Q72" s="180"/>
      <c r="R72" s="180"/>
      <c r="S72" s="180"/>
      <c r="T72" s="180"/>
      <c r="U72" s="180"/>
      <c r="V72" s="180"/>
      <c r="W72" s="180"/>
      <c r="X72" s="180"/>
      <c r="Y72" s="180"/>
      <c r="Z72" s="180"/>
      <c r="AA72" s="180"/>
      <c r="AB72" s="180"/>
      <c r="AC72" s="180"/>
      <c r="AD72" s="180"/>
      <c r="AE72" s="180"/>
      <c r="AF72" s="180"/>
      <c r="AG72" s="180"/>
    </row>
    <row r="73" spans="3:33" x14ac:dyDescent="0.3">
      <c r="C73" s="180"/>
      <c r="D73" s="180"/>
      <c r="E73" s="180"/>
      <c r="F73" s="180"/>
      <c r="G73" s="180"/>
      <c r="H73" s="180"/>
      <c r="I73" s="180"/>
      <c r="J73" s="180"/>
      <c r="K73" s="180"/>
      <c r="L73" s="180"/>
      <c r="M73" s="180"/>
      <c r="N73" s="180"/>
      <c r="O73" s="180"/>
      <c r="P73" s="180"/>
      <c r="Q73" s="180"/>
      <c r="R73" s="180"/>
      <c r="S73" s="180"/>
      <c r="T73" s="180"/>
      <c r="U73" s="180"/>
      <c r="V73" s="180"/>
      <c r="W73" s="180"/>
      <c r="X73" s="180"/>
      <c r="Y73" s="180"/>
      <c r="Z73" s="180"/>
      <c r="AA73" s="180"/>
      <c r="AB73" s="180"/>
      <c r="AC73" s="180"/>
      <c r="AD73" s="180"/>
      <c r="AE73" s="180"/>
      <c r="AF73" s="180"/>
      <c r="AG73" s="180"/>
    </row>
    <row r="74" spans="3:33" x14ac:dyDescent="0.3">
      <c r="C74" s="180"/>
      <c r="D74" s="180"/>
      <c r="E74" s="180"/>
      <c r="F74" s="180"/>
      <c r="G74" s="180"/>
      <c r="H74" s="180"/>
      <c r="I74" s="180"/>
      <c r="J74" s="180"/>
      <c r="K74" s="180"/>
      <c r="L74" s="180"/>
      <c r="M74" s="180"/>
      <c r="N74" s="180"/>
      <c r="O74" s="180"/>
      <c r="P74" s="180"/>
      <c r="Q74" s="180"/>
      <c r="R74" s="180"/>
      <c r="S74" s="180"/>
      <c r="T74" s="180"/>
      <c r="U74" s="180"/>
      <c r="V74" s="180"/>
      <c r="W74" s="180"/>
      <c r="X74" s="180"/>
      <c r="Y74" s="180"/>
      <c r="Z74" s="180"/>
      <c r="AA74" s="180"/>
      <c r="AB74" s="180"/>
      <c r="AC74" s="180"/>
      <c r="AD74" s="180"/>
      <c r="AE74" s="180"/>
      <c r="AF74" s="180"/>
      <c r="AG74" s="180"/>
    </row>
    <row r="75" spans="3:33" x14ac:dyDescent="0.3">
      <c r="C75" s="180"/>
      <c r="D75" s="180"/>
      <c r="E75" s="180"/>
      <c r="F75" s="180"/>
      <c r="G75" s="180"/>
      <c r="H75" s="180"/>
      <c r="I75" s="180"/>
      <c r="J75" s="180"/>
      <c r="K75" s="180"/>
      <c r="L75" s="180"/>
      <c r="M75" s="180"/>
      <c r="N75" s="180"/>
      <c r="O75" s="180"/>
      <c r="P75" s="180"/>
      <c r="Q75" s="180"/>
      <c r="R75" s="180"/>
      <c r="S75" s="180"/>
      <c r="T75" s="180"/>
      <c r="U75" s="180"/>
      <c r="V75" s="180"/>
      <c r="W75" s="180"/>
      <c r="X75" s="180"/>
      <c r="Y75" s="180"/>
      <c r="Z75" s="180"/>
      <c r="AA75" s="180"/>
      <c r="AB75" s="180"/>
      <c r="AC75" s="180"/>
      <c r="AD75" s="180"/>
      <c r="AE75" s="180"/>
      <c r="AF75" s="180"/>
      <c r="AG75" s="180"/>
    </row>
    <row r="76" spans="3:33" x14ac:dyDescent="0.3">
      <c r="C76" s="180"/>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row>
    <row r="77" spans="3:33" x14ac:dyDescent="0.3">
      <c r="C77" s="180"/>
      <c r="D77" s="180"/>
      <c r="E77" s="180"/>
      <c r="F77" s="180"/>
      <c r="G77" s="180"/>
      <c r="H77" s="180"/>
      <c r="I77" s="180"/>
      <c r="J77" s="180"/>
      <c r="K77" s="180"/>
      <c r="L77" s="180"/>
      <c r="M77" s="180"/>
      <c r="N77" s="180"/>
      <c r="O77" s="180"/>
      <c r="P77" s="180"/>
      <c r="Q77" s="180"/>
      <c r="R77" s="180"/>
      <c r="S77" s="180"/>
      <c r="T77" s="180"/>
      <c r="U77" s="180"/>
      <c r="V77" s="180"/>
      <c r="W77" s="180"/>
      <c r="X77" s="180"/>
      <c r="Y77" s="180"/>
      <c r="Z77" s="180"/>
      <c r="AA77" s="180"/>
      <c r="AB77" s="180"/>
      <c r="AC77" s="180"/>
      <c r="AD77" s="180"/>
      <c r="AE77" s="180"/>
      <c r="AF77" s="180"/>
      <c r="AG77" s="180"/>
    </row>
    <row r="78" spans="3:33" x14ac:dyDescent="0.3">
      <c r="C78" s="180"/>
      <c r="D78" s="180"/>
      <c r="E78" s="180"/>
      <c r="F78" s="180"/>
      <c r="G78" s="180"/>
      <c r="H78" s="180"/>
      <c r="I78" s="180"/>
      <c r="J78" s="180"/>
      <c r="K78" s="180"/>
      <c r="L78" s="180"/>
      <c r="M78" s="180"/>
      <c r="N78" s="180"/>
      <c r="O78" s="180"/>
      <c r="P78" s="180"/>
      <c r="Q78" s="180"/>
      <c r="R78" s="180"/>
      <c r="S78" s="180"/>
      <c r="T78" s="180"/>
      <c r="U78" s="180"/>
      <c r="V78" s="180"/>
      <c r="W78" s="180"/>
      <c r="X78" s="180"/>
      <c r="Y78" s="180"/>
      <c r="Z78" s="180"/>
      <c r="AA78" s="180"/>
      <c r="AB78" s="180"/>
      <c r="AC78" s="180"/>
      <c r="AD78" s="180"/>
      <c r="AE78" s="180"/>
      <c r="AF78" s="180"/>
      <c r="AG78" s="180"/>
    </row>
    <row r="79" spans="3:33" x14ac:dyDescent="0.3">
      <c r="C79" s="180"/>
      <c r="D79" s="180"/>
      <c r="E79" s="180"/>
      <c r="F79" s="180"/>
      <c r="G79" s="180"/>
      <c r="H79" s="180"/>
      <c r="I79" s="180"/>
      <c r="J79" s="180"/>
      <c r="K79" s="180"/>
      <c r="L79" s="180"/>
      <c r="M79" s="180"/>
      <c r="N79" s="180"/>
      <c r="O79" s="180"/>
      <c r="P79" s="180"/>
      <c r="Q79" s="180"/>
      <c r="R79" s="180"/>
      <c r="S79" s="180"/>
      <c r="T79" s="180"/>
      <c r="U79" s="180"/>
      <c r="V79" s="180"/>
      <c r="W79" s="180"/>
      <c r="X79" s="180"/>
      <c r="Y79" s="180"/>
      <c r="Z79" s="180"/>
      <c r="AA79" s="180"/>
      <c r="AB79" s="180"/>
      <c r="AC79" s="180"/>
      <c r="AD79" s="180"/>
      <c r="AE79" s="180"/>
      <c r="AF79" s="180"/>
      <c r="AG79" s="180"/>
    </row>
    <row r="80" spans="3:33" x14ac:dyDescent="0.3">
      <c r="C80" s="180"/>
      <c r="D80" s="180"/>
      <c r="E80" s="180"/>
      <c r="F80" s="180"/>
      <c r="G80" s="180"/>
      <c r="H80" s="180"/>
      <c r="I80" s="180"/>
      <c r="J80" s="180"/>
      <c r="K80" s="180"/>
      <c r="L80" s="180"/>
      <c r="M80" s="180"/>
      <c r="N80" s="180"/>
      <c r="O80" s="180"/>
      <c r="P80" s="180"/>
      <c r="Q80" s="180"/>
      <c r="R80" s="180"/>
      <c r="S80" s="180"/>
      <c r="T80" s="180"/>
      <c r="U80" s="180"/>
      <c r="V80" s="180"/>
      <c r="W80" s="180"/>
      <c r="X80" s="180"/>
      <c r="Y80" s="180"/>
      <c r="Z80" s="180"/>
      <c r="AA80" s="180"/>
      <c r="AB80" s="180"/>
      <c r="AC80" s="180"/>
      <c r="AD80" s="180"/>
      <c r="AE80" s="180"/>
      <c r="AF80" s="180"/>
      <c r="AG80" s="180"/>
    </row>
    <row r="81" spans="3:33" x14ac:dyDescent="0.3">
      <c r="C81" s="180"/>
      <c r="D81" s="180"/>
      <c r="E81" s="180"/>
      <c r="F81" s="180"/>
      <c r="G81" s="180"/>
      <c r="H81" s="180"/>
      <c r="I81" s="180"/>
      <c r="J81" s="180"/>
      <c r="K81" s="180"/>
      <c r="L81" s="180"/>
      <c r="M81" s="180"/>
      <c r="N81" s="180"/>
      <c r="O81" s="180"/>
      <c r="P81" s="180"/>
      <c r="Q81" s="180"/>
      <c r="R81" s="180"/>
      <c r="S81" s="180"/>
      <c r="T81" s="180"/>
      <c r="U81" s="180"/>
      <c r="V81" s="180"/>
      <c r="W81" s="180"/>
      <c r="X81" s="180"/>
      <c r="Y81" s="180"/>
      <c r="Z81" s="180"/>
      <c r="AA81" s="180"/>
      <c r="AB81" s="180"/>
      <c r="AC81" s="180"/>
      <c r="AD81" s="180"/>
      <c r="AE81" s="180"/>
      <c r="AF81" s="180"/>
      <c r="AG81" s="180"/>
    </row>
    <row r="82" spans="3:33" x14ac:dyDescent="0.3">
      <c r="C82" s="180"/>
      <c r="D82" s="180"/>
      <c r="E82" s="180"/>
      <c r="F82" s="180"/>
      <c r="G82" s="180"/>
      <c r="H82" s="180"/>
      <c r="I82" s="180"/>
      <c r="J82" s="180"/>
      <c r="K82" s="180"/>
      <c r="L82" s="180"/>
      <c r="M82" s="180"/>
      <c r="N82" s="180"/>
      <c r="O82" s="180"/>
      <c r="P82" s="180"/>
      <c r="Q82" s="180"/>
      <c r="R82" s="180"/>
      <c r="S82" s="180"/>
      <c r="T82" s="180"/>
      <c r="U82" s="180"/>
      <c r="V82" s="180"/>
      <c r="W82" s="180"/>
      <c r="X82" s="180"/>
      <c r="Y82" s="180"/>
      <c r="Z82" s="180"/>
      <c r="AA82" s="180"/>
      <c r="AB82" s="180"/>
      <c r="AC82" s="180"/>
      <c r="AD82" s="180"/>
      <c r="AE82" s="180"/>
      <c r="AF82" s="180"/>
      <c r="AG82" s="180"/>
    </row>
    <row r="83" spans="3:33" x14ac:dyDescent="0.3">
      <c r="C83" s="180"/>
      <c r="D83" s="180"/>
      <c r="E83" s="180"/>
      <c r="F83" s="180"/>
      <c r="G83" s="180"/>
      <c r="H83" s="180"/>
      <c r="I83" s="180"/>
      <c r="J83" s="180"/>
      <c r="K83" s="180"/>
      <c r="L83" s="180"/>
      <c r="M83" s="180"/>
      <c r="N83" s="180"/>
      <c r="O83" s="180"/>
      <c r="P83" s="180"/>
      <c r="Q83" s="180"/>
      <c r="R83" s="180"/>
      <c r="S83" s="180"/>
      <c r="T83" s="180"/>
      <c r="U83" s="180"/>
      <c r="V83" s="180"/>
      <c r="W83" s="180"/>
      <c r="X83" s="180"/>
      <c r="Y83" s="180"/>
      <c r="Z83" s="180"/>
      <c r="AA83" s="180"/>
      <c r="AB83" s="180"/>
      <c r="AC83" s="180"/>
      <c r="AD83" s="180"/>
      <c r="AE83" s="180"/>
      <c r="AF83" s="180"/>
      <c r="AG83" s="180"/>
    </row>
    <row r="84" spans="3:33" x14ac:dyDescent="0.3">
      <c r="C84" s="180"/>
      <c r="D84" s="180"/>
      <c r="E84" s="180"/>
      <c r="F84" s="180"/>
      <c r="G84" s="180"/>
      <c r="H84" s="180"/>
      <c r="I84" s="180"/>
      <c r="J84" s="180"/>
      <c r="K84" s="180"/>
      <c r="L84" s="180"/>
      <c r="M84" s="180"/>
      <c r="N84" s="180"/>
      <c r="O84" s="180"/>
      <c r="P84" s="180"/>
      <c r="Q84" s="180"/>
      <c r="R84" s="180"/>
      <c r="S84" s="180"/>
      <c r="T84" s="180"/>
      <c r="U84" s="180"/>
      <c r="V84" s="180"/>
      <c r="W84" s="180"/>
      <c r="X84" s="180"/>
      <c r="Y84" s="180"/>
      <c r="Z84" s="180"/>
      <c r="AA84" s="180"/>
      <c r="AB84" s="180"/>
      <c r="AC84" s="180"/>
      <c r="AD84" s="180"/>
      <c r="AE84" s="180"/>
      <c r="AF84" s="180"/>
      <c r="AG84" s="180"/>
    </row>
    <row r="85" spans="3:33" x14ac:dyDescent="0.3">
      <c r="C85" s="180"/>
      <c r="D85" s="180"/>
      <c r="E85" s="180"/>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row>
    <row r="86" spans="3:33" x14ac:dyDescent="0.3">
      <c r="C86" s="180"/>
      <c r="D86" s="180"/>
      <c r="E86" s="180"/>
      <c r="F86" s="180"/>
      <c r="G86" s="180"/>
      <c r="H86" s="180"/>
      <c r="I86" s="180"/>
      <c r="J86" s="180"/>
      <c r="K86" s="180"/>
      <c r="L86" s="180"/>
      <c r="M86" s="180"/>
      <c r="N86" s="180"/>
      <c r="O86" s="180"/>
      <c r="P86" s="180"/>
      <c r="Q86" s="180"/>
      <c r="R86" s="180"/>
      <c r="S86" s="180"/>
      <c r="T86" s="180"/>
      <c r="U86" s="180"/>
      <c r="V86" s="180"/>
      <c r="W86" s="180"/>
      <c r="X86" s="180"/>
      <c r="Y86" s="180"/>
      <c r="Z86" s="180"/>
      <c r="AA86" s="180"/>
      <c r="AB86" s="180"/>
      <c r="AC86" s="180"/>
      <c r="AD86" s="180"/>
      <c r="AE86" s="180"/>
      <c r="AF86" s="180"/>
      <c r="AG86" s="180"/>
    </row>
    <row r="87" spans="3:33" x14ac:dyDescent="0.3">
      <c r="C87" s="180"/>
      <c r="D87" s="180"/>
      <c r="E87" s="180"/>
      <c r="F87" s="180"/>
      <c r="G87" s="180"/>
      <c r="H87" s="180"/>
      <c r="I87" s="180"/>
      <c r="J87" s="180"/>
      <c r="K87" s="180"/>
      <c r="L87" s="180"/>
      <c r="M87" s="180"/>
      <c r="N87" s="180"/>
      <c r="O87" s="180"/>
      <c r="P87" s="180"/>
      <c r="Q87" s="180"/>
      <c r="R87" s="180"/>
      <c r="S87" s="180"/>
      <c r="T87" s="180"/>
      <c r="U87" s="180"/>
      <c r="V87" s="180"/>
      <c r="W87" s="180"/>
      <c r="X87" s="180"/>
      <c r="Y87" s="180"/>
      <c r="Z87" s="180"/>
      <c r="AA87" s="180"/>
      <c r="AB87" s="180"/>
      <c r="AC87" s="180"/>
      <c r="AD87" s="180"/>
      <c r="AE87" s="180"/>
      <c r="AF87" s="180"/>
      <c r="AG87" s="180"/>
    </row>
    <row r="88" spans="3:33" x14ac:dyDescent="0.3">
      <c r="C88" s="180"/>
      <c r="D88" s="180"/>
      <c r="E88" s="180"/>
      <c r="F88" s="180"/>
      <c r="G88" s="180"/>
      <c r="H88" s="180"/>
      <c r="I88" s="180"/>
      <c r="J88" s="180"/>
      <c r="K88" s="180"/>
      <c r="L88" s="180"/>
      <c r="M88" s="180"/>
      <c r="N88" s="180"/>
      <c r="O88" s="180"/>
      <c r="P88" s="180"/>
      <c r="Q88" s="180"/>
      <c r="R88" s="180"/>
      <c r="S88" s="180"/>
      <c r="T88" s="180"/>
      <c r="U88" s="180"/>
      <c r="V88" s="180"/>
      <c r="W88" s="180"/>
      <c r="X88" s="180"/>
      <c r="Y88" s="180"/>
      <c r="Z88" s="180"/>
      <c r="AA88" s="180"/>
      <c r="AB88" s="180"/>
      <c r="AC88" s="180"/>
      <c r="AD88" s="180"/>
      <c r="AE88" s="180"/>
      <c r="AF88" s="180"/>
      <c r="AG88" s="180"/>
    </row>
    <row r="89" spans="3:33" x14ac:dyDescent="0.3">
      <c r="C89" s="180"/>
      <c r="D89" s="180"/>
      <c r="E89" s="180"/>
      <c r="F89" s="180"/>
      <c r="G89" s="180"/>
      <c r="H89" s="180"/>
      <c r="I89" s="180"/>
      <c r="J89" s="180"/>
      <c r="K89" s="180"/>
      <c r="L89" s="180"/>
      <c r="M89" s="180"/>
      <c r="N89" s="180"/>
      <c r="O89" s="180"/>
      <c r="P89" s="180"/>
      <c r="Q89" s="180"/>
      <c r="R89" s="180"/>
      <c r="S89" s="180"/>
      <c r="T89" s="180"/>
      <c r="U89" s="180"/>
      <c r="V89" s="180"/>
      <c r="W89" s="180"/>
      <c r="X89" s="180"/>
      <c r="Y89" s="180"/>
      <c r="Z89" s="180"/>
      <c r="AA89" s="180"/>
      <c r="AB89" s="180"/>
      <c r="AC89" s="180"/>
      <c r="AD89" s="180"/>
      <c r="AE89" s="180"/>
      <c r="AF89" s="180"/>
      <c r="AG89" s="180"/>
    </row>
    <row r="90" spans="3:33" x14ac:dyDescent="0.3">
      <c r="C90" s="180"/>
      <c r="D90" s="180"/>
      <c r="E90" s="180"/>
      <c r="F90" s="180"/>
      <c r="G90" s="180"/>
      <c r="H90" s="180"/>
      <c r="I90" s="180"/>
      <c r="J90" s="180"/>
      <c r="K90" s="180"/>
      <c r="L90" s="180"/>
      <c r="M90" s="180"/>
      <c r="N90" s="180"/>
      <c r="O90" s="180"/>
      <c r="P90" s="180"/>
      <c r="Q90" s="180"/>
      <c r="R90" s="180"/>
      <c r="S90" s="180"/>
      <c r="T90" s="180"/>
      <c r="U90" s="180"/>
      <c r="V90" s="180"/>
      <c r="W90" s="180"/>
      <c r="X90" s="180"/>
      <c r="Y90" s="180"/>
      <c r="Z90" s="180"/>
      <c r="AA90" s="180"/>
      <c r="AB90" s="180"/>
      <c r="AC90" s="180"/>
      <c r="AD90" s="180"/>
      <c r="AE90" s="180"/>
      <c r="AF90" s="180"/>
      <c r="AG90" s="180"/>
    </row>
    <row r="91" spans="3:33" x14ac:dyDescent="0.3">
      <c r="C91" s="180"/>
      <c r="D91" s="180"/>
      <c r="E91" s="180"/>
      <c r="F91" s="180"/>
      <c r="G91" s="180"/>
      <c r="H91" s="180"/>
      <c r="I91" s="180"/>
      <c r="J91" s="180"/>
      <c r="K91" s="180"/>
      <c r="L91" s="180"/>
      <c r="M91" s="180"/>
      <c r="N91" s="180"/>
      <c r="O91" s="180"/>
      <c r="P91" s="180"/>
      <c r="Q91" s="180"/>
      <c r="R91" s="180"/>
      <c r="S91" s="180"/>
      <c r="T91" s="180"/>
      <c r="U91" s="180"/>
      <c r="V91" s="180"/>
      <c r="W91" s="180"/>
      <c r="X91" s="180"/>
      <c r="Y91" s="180"/>
      <c r="Z91" s="180"/>
      <c r="AA91" s="180"/>
      <c r="AB91" s="180"/>
      <c r="AC91" s="180"/>
      <c r="AD91" s="180"/>
      <c r="AE91" s="180"/>
      <c r="AF91" s="180"/>
      <c r="AG91" s="180"/>
    </row>
    <row r="92" spans="3:33" x14ac:dyDescent="0.3">
      <c r="C92" s="180"/>
      <c r="D92" s="180"/>
      <c r="E92" s="180"/>
      <c r="F92" s="180"/>
      <c r="G92" s="180"/>
      <c r="H92" s="180"/>
      <c r="I92" s="180"/>
      <c r="J92" s="180"/>
      <c r="K92" s="180"/>
      <c r="L92" s="180"/>
      <c r="M92" s="180"/>
      <c r="N92" s="180"/>
      <c r="O92" s="180"/>
      <c r="P92" s="180"/>
      <c r="Q92" s="180"/>
      <c r="R92" s="180"/>
      <c r="S92" s="180"/>
      <c r="T92" s="180"/>
      <c r="U92" s="180"/>
      <c r="V92" s="180"/>
      <c r="W92" s="180"/>
      <c r="X92" s="180"/>
      <c r="Y92" s="180"/>
      <c r="Z92" s="180"/>
      <c r="AA92" s="180"/>
      <c r="AB92" s="180"/>
      <c r="AC92" s="180"/>
      <c r="AD92" s="180"/>
      <c r="AE92" s="180"/>
      <c r="AF92" s="180"/>
      <c r="AG92" s="180"/>
    </row>
    <row r="93" spans="3:33" x14ac:dyDescent="0.3">
      <c r="C93" s="180"/>
      <c r="D93" s="180"/>
      <c r="E93" s="180"/>
      <c r="F93" s="180"/>
      <c r="G93" s="180"/>
      <c r="H93" s="180"/>
      <c r="I93" s="180"/>
      <c r="J93" s="180"/>
      <c r="K93" s="180"/>
      <c r="L93" s="180"/>
      <c r="M93" s="180"/>
      <c r="N93" s="180"/>
      <c r="O93" s="180"/>
      <c r="P93" s="180"/>
      <c r="Q93" s="180"/>
      <c r="R93" s="180"/>
      <c r="S93" s="180"/>
      <c r="T93" s="180"/>
      <c r="U93" s="180"/>
      <c r="V93" s="180"/>
      <c r="W93" s="180"/>
      <c r="X93" s="180"/>
      <c r="Y93" s="180"/>
      <c r="Z93" s="180"/>
      <c r="AA93" s="180"/>
      <c r="AB93" s="180"/>
      <c r="AC93" s="180"/>
      <c r="AD93" s="180"/>
      <c r="AE93" s="180"/>
      <c r="AF93" s="180"/>
      <c r="AG93" s="180"/>
    </row>
    <row r="94" spans="3:33" x14ac:dyDescent="0.3">
      <c r="C94" s="180"/>
      <c r="D94" s="180"/>
      <c r="E94" s="180"/>
      <c r="F94" s="180"/>
      <c r="G94" s="180"/>
      <c r="H94" s="180"/>
      <c r="I94" s="180"/>
      <c r="J94" s="180"/>
      <c r="K94" s="180"/>
      <c r="L94" s="180"/>
      <c r="M94" s="180"/>
      <c r="N94" s="180"/>
      <c r="O94" s="180"/>
      <c r="P94" s="180"/>
      <c r="Q94" s="180"/>
      <c r="R94" s="180"/>
      <c r="S94" s="180"/>
      <c r="T94" s="180"/>
      <c r="U94" s="180"/>
      <c r="V94" s="180"/>
      <c r="W94" s="180"/>
      <c r="X94" s="180"/>
      <c r="Y94" s="180"/>
      <c r="Z94" s="180"/>
      <c r="AA94" s="180"/>
      <c r="AB94" s="180"/>
      <c r="AC94" s="180"/>
      <c r="AD94" s="180"/>
      <c r="AE94" s="180"/>
      <c r="AF94" s="180"/>
      <c r="AG94" s="180"/>
    </row>
    <row r="95" spans="3:33" x14ac:dyDescent="0.3">
      <c r="C95" s="180"/>
      <c r="D95" s="180"/>
      <c r="E95" s="180"/>
      <c r="F95" s="180"/>
      <c r="G95" s="180"/>
      <c r="H95" s="180"/>
      <c r="I95" s="180"/>
      <c r="J95" s="180"/>
      <c r="K95" s="180"/>
      <c r="L95" s="180"/>
      <c r="M95" s="180"/>
      <c r="N95" s="180"/>
      <c r="O95" s="180"/>
      <c r="P95" s="180"/>
      <c r="Q95" s="180"/>
      <c r="R95" s="180"/>
      <c r="S95" s="180"/>
      <c r="T95" s="180"/>
      <c r="U95" s="180"/>
      <c r="V95" s="180"/>
      <c r="W95" s="180"/>
      <c r="X95" s="180"/>
      <c r="Y95" s="180"/>
      <c r="Z95" s="180"/>
      <c r="AA95" s="180"/>
      <c r="AB95" s="180"/>
      <c r="AC95" s="180"/>
      <c r="AD95" s="180"/>
      <c r="AE95" s="180"/>
      <c r="AF95" s="180"/>
      <c r="AG95" s="180"/>
    </row>
    <row r="96" spans="3:33" x14ac:dyDescent="0.3">
      <c r="C96" s="180"/>
      <c r="D96" s="180"/>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c r="AD96" s="180"/>
      <c r="AE96" s="180"/>
      <c r="AF96" s="180"/>
      <c r="AG96" s="180"/>
    </row>
    <row r="97" spans="5:33" x14ac:dyDescent="0.3">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c r="AD97" s="180"/>
      <c r="AE97" s="180"/>
      <c r="AF97" s="180"/>
      <c r="AG97" s="180"/>
    </row>
  </sheetData>
  <hyperlinks>
    <hyperlink ref="D14" r:id="rId1" display="info@ghgplatform-india.org" xr:uid="{00000000-0004-0000-0000-000000000000}"/>
  </hyperlinks>
  <pageMargins left="0.7" right="0.7" top="0.75" bottom="0.75" header="0.3" footer="0.3"/>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D13"/>
  <sheetViews>
    <sheetView workbookViewId="0">
      <selection activeCell="D17" sqref="D17"/>
    </sheetView>
  </sheetViews>
  <sheetFormatPr defaultRowHeight="15" x14ac:dyDescent="0.25"/>
  <cols>
    <col min="1" max="2" width="9.140625" style="208"/>
    <col min="3" max="3" width="27.28515625" style="208" customWidth="1"/>
    <col min="4" max="4" width="75" style="208" customWidth="1"/>
    <col min="5" max="16384" width="9.140625" style="208"/>
  </cols>
  <sheetData>
    <row r="5" spans="3:4" ht="15.75" x14ac:dyDescent="0.25">
      <c r="C5" s="209" t="s">
        <v>166</v>
      </c>
      <c r="D5" s="209"/>
    </row>
    <row r="6" spans="3:4" ht="16.5" thickBot="1" x14ac:dyDescent="0.3">
      <c r="C6" s="209"/>
      <c r="D6" s="209"/>
    </row>
    <row r="7" spans="3:4" ht="15.75" x14ac:dyDescent="0.25">
      <c r="C7" s="210" t="s">
        <v>167</v>
      </c>
      <c r="D7" s="211" t="s">
        <v>168</v>
      </c>
    </row>
    <row r="8" spans="3:4" ht="15.75" x14ac:dyDescent="0.25">
      <c r="C8" s="212" t="s">
        <v>169</v>
      </c>
      <c r="D8" s="213" t="s">
        <v>175</v>
      </c>
    </row>
    <row r="9" spans="3:4" ht="15.75" x14ac:dyDescent="0.25">
      <c r="C9" s="212" t="s">
        <v>172</v>
      </c>
      <c r="D9" s="213" t="s">
        <v>178</v>
      </c>
    </row>
    <row r="10" spans="3:4" ht="15.75" x14ac:dyDescent="0.25">
      <c r="C10" s="212" t="s">
        <v>173</v>
      </c>
      <c r="D10" s="213" t="s">
        <v>180</v>
      </c>
    </row>
    <row r="11" spans="3:4" ht="15.75" x14ac:dyDescent="0.25">
      <c r="C11" s="212" t="s">
        <v>170</v>
      </c>
      <c r="D11" s="213" t="s">
        <v>176</v>
      </c>
    </row>
    <row r="12" spans="3:4" ht="15.75" x14ac:dyDescent="0.25">
      <c r="C12" s="212" t="s">
        <v>171</v>
      </c>
      <c r="D12" s="213" t="s">
        <v>177</v>
      </c>
    </row>
    <row r="13" spans="3:4" ht="16.5" thickBot="1" x14ac:dyDescent="0.3">
      <c r="C13" s="214" t="s">
        <v>174</v>
      </c>
      <c r="D13" s="215"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I9"/>
  <sheetViews>
    <sheetView workbookViewId="0">
      <selection activeCell="C2" sqref="C2"/>
    </sheetView>
  </sheetViews>
  <sheetFormatPr defaultColWidth="8.85546875" defaultRowHeight="15.75" x14ac:dyDescent="0.25"/>
  <cols>
    <col min="1" max="1" width="8.85546875" style="8"/>
    <col min="2" max="2" width="5.85546875" style="8" bestFit="1" customWidth="1"/>
    <col min="3" max="3" width="24" style="8" bestFit="1" customWidth="1"/>
    <col min="4" max="4" width="14.140625" style="8" customWidth="1"/>
    <col min="5" max="5" width="12.42578125" style="8" customWidth="1"/>
    <col min="6" max="6" width="13.7109375" style="8" customWidth="1"/>
    <col min="7" max="7" width="13.85546875" style="8" customWidth="1"/>
    <col min="8" max="8" width="13.7109375" style="8" customWidth="1"/>
    <col min="9" max="9" width="14.28515625" style="8" customWidth="1"/>
    <col min="10" max="16384" width="8.85546875" style="8"/>
  </cols>
  <sheetData>
    <row r="1" spans="2:9" ht="16.5" thickBot="1" x14ac:dyDescent="0.3"/>
    <row r="2" spans="2:9" x14ac:dyDescent="0.25">
      <c r="C2" s="137" t="s">
        <v>101</v>
      </c>
      <c r="D2" s="92"/>
      <c r="E2" s="92"/>
      <c r="F2" s="92"/>
      <c r="G2" s="92"/>
      <c r="H2" s="92"/>
      <c r="I2" s="138"/>
    </row>
    <row r="3" spans="2:9" ht="28.5" customHeight="1" x14ac:dyDescent="0.25">
      <c r="B3" s="73"/>
      <c r="C3" s="142" t="s">
        <v>102</v>
      </c>
      <c r="D3" s="139">
        <v>2007</v>
      </c>
      <c r="E3" s="139">
        <v>2008</v>
      </c>
      <c r="F3" s="139">
        <v>2009</v>
      </c>
      <c r="G3" s="139">
        <v>2010</v>
      </c>
      <c r="H3" s="139">
        <v>2011</v>
      </c>
      <c r="I3" s="143">
        <v>2012</v>
      </c>
    </row>
    <row r="4" spans="2:9" x14ac:dyDescent="0.25">
      <c r="B4" s="86"/>
      <c r="C4" s="144" t="s">
        <v>60</v>
      </c>
      <c r="D4" s="140">
        <f>'Final results - CH4'!C79*21</f>
        <v>12.027338857431687</v>
      </c>
      <c r="E4" s="140">
        <f>'Final results - CH4'!D79*21</f>
        <v>12.219692267251885</v>
      </c>
      <c r="F4" s="140">
        <f>'Final results - CH4'!E79*21</f>
        <v>12.412045677072081</v>
      </c>
      <c r="G4" s="140">
        <f>'Final results - CH4'!F79*21</f>
        <v>12.604399086892277</v>
      </c>
      <c r="H4" s="140">
        <f>'Final results - CH4'!G79*21</f>
        <v>12.796752496712472</v>
      </c>
      <c r="I4" s="145">
        <f>'Final results - CH4'!H79*21</f>
        <v>13.023134317361359</v>
      </c>
    </row>
    <row r="5" spans="2:9" x14ac:dyDescent="0.25">
      <c r="C5" s="144" t="s">
        <v>61</v>
      </c>
      <c r="D5" s="141">
        <f>'Final Results - N2O'!C39*310</f>
        <v>4.8344078014836773</v>
      </c>
      <c r="E5" s="141">
        <f>'Final Results - N2O'!D39*310</f>
        <v>4.9634964957843204</v>
      </c>
      <c r="F5" s="141">
        <f>'Final Results - N2O'!E39*310</f>
        <v>5.0166431302328194</v>
      </c>
      <c r="G5" s="141">
        <f>'Final Results - N2O'!F39*310</f>
        <v>5.1438068176886276</v>
      </c>
      <c r="H5" s="141">
        <f>'Final Results - N2O'!G39*310</f>
        <v>5.4446356063825014</v>
      </c>
      <c r="I5" s="146">
        <f>'Final Results - N2O'!H39*310</f>
        <v>5.5759890146182425</v>
      </c>
    </row>
    <row r="6" spans="2:9" ht="16.5" thickBot="1" x14ac:dyDescent="0.3">
      <c r="C6" s="147" t="s">
        <v>103</v>
      </c>
      <c r="D6" s="148">
        <f t="shared" ref="D6:I6" si="0">D4+D5</f>
        <v>16.861746658915365</v>
      </c>
      <c r="E6" s="148">
        <f t="shared" si="0"/>
        <v>17.183188763036206</v>
      </c>
      <c r="F6" s="148">
        <f t="shared" si="0"/>
        <v>17.428688807304901</v>
      </c>
      <c r="G6" s="148">
        <f t="shared" si="0"/>
        <v>17.748205904580907</v>
      </c>
      <c r="H6" s="148">
        <f t="shared" si="0"/>
        <v>18.241388103094973</v>
      </c>
      <c r="I6" s="149">
        <f t="shared" si="0"/>
        <v>18.599123331979602</v>
      </c>
    </row>
    <row r="9" spans="2:9" x14ac:dyDescent="0.25">
      <c r="D9" s="64"/>
      <c r="G9" s="64"/>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88"/>
  <sheetViews>
    <sheetView topLeftCell="A64" zoomScale="70" zoomScaleNormal="70" zoomScalePageLayoutView="70" workbookViewId="0">
      <selection activeCell="G77" sqref="G77"/>
    </sheetView>
  </sheetViews>
  <sheetFormatPr defaultColWidth="8.85546875" defaultRowHeight="15.75" x14ac:dyDescent="0.25"/>
  <cols>
    <col min="1" max="1" width="41" style="8" customWidth="1"/>
    <col min="2" max="2" width="19.7109375" style="9" customWidth="1"/>
    <col min="3" max="3" width="32.85546875" style="8" customWidth="1"/>
    <col min="4" max="4" width="24.140625" style="8" customWidth="1"/>
    <col min="5" max="5" width="23" style="8" customWidth="1"/>
    <col min="6" max="6" width="22.28515625" style="8" customWidth="1"/>
    <col min="7" max="7" width="21.85546875" style="8" customWidth="1"/>
    <col min="8" max="8" width="21.140625" style="8" customWidth="1"/>
    <col min="9" max="9" width="21.42578125" style="8" customWidth="1"/>
    <col min="10" max="10" width="20.7109375" style="8" customWidth="1"/>
    <col min="11" max="11" width="21.7109375" style="8" customWidth="1"/>
    <col min="12" max="189" width="8.85546875" style="8"/>
    <col min="190" max="190" width="43.42578125" style="8" customWidth="1"/>
    <col min="191" max="197" width="18.85546875" style="8" customWidth="1"/>
    <col min="198" max="198" width="15.42578125" style="8" customWidth="1"/>
    <col min="199" max="199" width="12.140625" style="8" customWidth="1"/>
    <col min="200" max="200" width="14.28515625" style="8" customWidth="1"/>
    <col min="201" max="201" width="12.28515625" style="8" customWidth="1"/>
    <col min="202" max="202" width="12.85546875" style="8" customWidth="1"/>
    <col min="203" max="204" width="12.42578125" style="8" customWidth="1"/>
    <col min="205" max="205" width="12.28515625" style="8" customWidth="1"/>
    <col min="206" max="211" width="11.42578125" style="8" bestFit="1" customWidth="1"/>
    <col min="212" max="212" width="13.85546875" style="8" bestFit="1" customWidth="1"/>
    <col min="213" max="217" width="11.42578125" style="8" bestFit="1" customWidth="1"/>
    <col min="218" max="218" width="11.7109375" style="8" customWidth="1"/>
    <col min="219" max="219" width="13.42578125" style="8" bestFit="1" customWidth="1"/>
    <col min="220" max="221" width="11.42578125" style="8" bestFit="1" customWidth="1"/>
    <col min="222" max="222" width="13.85546875" style="8" bestFit="1" customWidth="1"/>
    <col min="223" max="228" width="11.42578125" style="8" bestFit="1" customWidth="1"/>
    <col min="229" max="231" width="11.28515625" style="8" bestFit="1" customWidth="1"/>
    <col min="232" max="232" width="13.85546875" style="8" bestFit="1" customWidth="1"/>
    <col min="233" max="237" width="11.28515625" style="8" bestFit="1" customWidth="1"/>
    <col min="238" max="238" width="13.42578125" style="8" customWidth="1"/>
    <col min="239" max="239" width="11.28515625" style="8" bestFit="1" customWidth="1"/>
    <col min="240" max="240" width="15.140625" style="8" customWidth="1"/>
    <col min="241" max="241" width="13.140625" style="8" customWidth="1"/>
    <col min="242" max="242" width="15.85546875" style="8" customWidth="1"/>
    <col min="243" max="243" width="14.85546875" style="8" customWidth="1"/>
    <col min="244" max="244" width="19.140625" style="8" customWidth="1"/>
    <col min="245" max="245" width="14" style="8" customWidth="1"/>
    <col min="246" max="246" width="15.85546875" style="8" customWidth="1"/>
    <col min="247" max="247" width="17" style="8" customWidth="1"/>
    <col min="248" max="248" width="16.140625" style="8" customWidth="1"/>
    <col min="249" max="249" width="17.28515625" style="8" customWidth="1"/>
    <col min="250" max="251" width="8.85546875" style="8"/>
    <col min="252" max="252" width="13.85546875" style="8" bestFit="1" customWidth="1"/>
    <col min="253" max="445" width="8.85546875" style="8"/>
    <col min="446" max="446" width="43.42578125" style="8" customWidth="1"/>
    <col min="447" max="453" width="18.85546875" style="8" customWidth="1"/>
    <col min="454" max="454" width="15.42578125" style="8" customWidth="1"/>
    <col min="455" max="455" width="12.140625" style="8" customWidth="1"/>
    <col min="456" max="456" width="14.28515625" style="8" customWidth="1"/>
    <col min="457" max="457" width="12.28515625" style="8" customWidth="1"/>
    <col min="458" max="458" width="12.85546875" style="8" customWidth="1"/>
    <col min="459" max="460" width="12.42578125" style="8" customWidth="1"/>
    <col min="461" max="461" width="12.28515625" style="8" customWidth="1"/>
    <col min="462" max="467" width="11.42578125" style="8" bestFit="1" customWidth="1"/>
    <col min="468" max="468" width="13.85546875" style="8" bestFit="1" customWidth="1"/>
    <col min="469" max="473" width="11.42578125" style="8" bestFit="1" customWidth="1"/>
    <col min="474" max="474" width="11.7109375" style="8" customWidth="1"/>
    <col min="475" max="475" width="13.42578125" style="8" bestFit="1" customWidth="1"/>
    <col min="476" max="477" width="11.42578125" style="8" bestFit="1" customWidth="1"/>
    <col min="478" max="478" width="13.85546875" style="8" bestFit="1" customWidth="1"/>
    <col min="479" max="484" width="11.42578125" style="8" bestFit="1" customWidth="1"/>
    <col min="485" max="487" width="11.28515625" style="8" bestFit="1" customWidth="1"/>
    <col min="488" max="488" width="13.85546875" style="8" bestFit="1" customWidth="1"/>
    <col min="489" max="493" width="11.28515625" style="8" bestFit="1" customWidth="1"/>
    <col min="494" max="494" width="13.42578125" style="8" customWidth="1"/>
    <col min="495" max="495" width="11.28515625" style="8" bestFit="1" customWidth="1"/>
    <col min="496" max="496" width="15.140625" style="8" customWidth="1"/>
    <col min="497" max="497" width="13.140625" style="8" customWidth="1"/>
    <col min="498" max="498" width="15.85546875" style="8" customWidth="1"/>
    <col min="499" max="499" width="14.85546875" style="8" customWidth="1"/>
    <col min="500" max="500" width="19.140625" style="8" customWidth="1"/>
    <col min="501" max="501" width="14" style="8" customWidth="1"/>
    <col min="502" max="502" width="15.85546875" style="8" customWidth="1"/>
    <col min="503" max="503" width="17" style="8" customWidth="1"/>
    <col min="504" max="504" width="16.140625" style="8" customWidth="1"/>
    <col min="505" max="505" width="17.28515625" style="8" customWidth="1"/>
    <col min="506" max="507" width="8.85546875" style="8"/>
    <col min="508" max="508" width="13.85546875" style="8" bestFit="1" customWidth="1"/>
    <col min="509" max="701" width="8.85546875" style="8"/>
    <col min="702" max="702" width="43.42578125" style="8" customWidth="1"/>
    <col min="703" max="709" width="18.85546875" style="8" customWidth="1"/>
    <col min="710" max="710" width="15.42578125" style="8" customWidth="1"/>
    <col min="711" max="711" width="12.140625" style="8" customWidth="1"/>
    <col min="712" max="712" width="14.28515625" style="8" customWidth="1"/>
    <col min="713" max="713" width="12.28515625" style="8" customWidth="1"/>
    <col min="714" max="714" width="12.85546875" style="8" customWidth="1"/>
    <col min="715" max="716" width="12.42578125" style="8" customWidth="1"/>
    <col min="717" max="717" width="12.28515625" style="8" customWidth="1"/>
    <col min="718" max="723" width="11.42578125" style="8" bestFit="1" customWidth="1"/>
    <col min="724" max="724" width="13.85546875" style="8" bestFit="1" customWidth="1"/>
    <col min="725" max="729" width="11.42578125" style="8" bestFit="1" customWidth="1"/>
    <col min="730" max="730" width="11.7109375" style="8" customWidth="1"/>
    <col min="731" max="731" width="13.42578125" style="8" bestFit="1" customWidth="1"/>
    <col min="732" max="733" width="11.42578125" style="8" bestFit="1" customWidth="1"/>
    <col min="734" max="734" width="13.85546875" style="8" bestFit="1" customWidth="1"/>
    <col min="735" max="740" width="11.42578125" style="8" bestFit="1" customWidth="1"/>
    <col min="741" max="743" width="11.28515625" style="8" bestFit="1" customWidth="1"/>
    <col min="744" max="744" width="13.85546875" style="8" bestFit="1" customWidth="1"/>
    <col min="745" max="749" width="11.28515625" style="8" bestFit="1" customWidth="1"/>
    <col min="750" max="750" width="13.42578125" style="8" customWidth="1"/>
    <col min="751" max="751" width="11.28515625" style="8" bestFit="1" customWidth="1"/>
    <col min="752" max="752" width="15.140625" style="8" customWidth="1"/>
    <col min="753" max="753" width="13.140625" style="8" customWidth="1"/>
    <col min="754" max="754" width="15.85546875" style="8" customWidth="1"/>
    <col min="755" max="755" width="14.85546875" style="8" customWidth="1"/>
    <col min="756" max="756" width="19.140625" style="8" customWidth="1"/>
    <col min="757" max="757" width="14" style="8" customWidth="1"/>
    <col min="758" max="758" width="15.85546875" style="8" customWidth="1"/>
    <col min="759" max="759" width="17" style="8" customWidth="1"/>
    <col min="760" max="760" width="16.140625" style="8" customWidth="1"/>
    <col min="761" max="761" width="17.28515625" style="8" customWidth="1"/>
    <col min="762" max="763" width="8.85546875" style="8"/>
    <col min="764" max="764" width="13.85546875" style="8" bestFit="1" customWidth="1"/>
    <col min="765" max="957" width="8.85546875" style="8"/>
    <col min="958" max="958" width="43.42578125" style="8" customWidth="1"/>
    <col min="959" max="965" width="18.85546875" style="8" customWidth="1"/>
    <col min="966" max="966" width="15.42578125" style="8" customWidth="1"/>
    <col min="967" max="967" width="12.140625" style="8" customWidth="1"/>
    <col min="968" max="968" width="14.28515625" style="8" customWidth="1"/>
    <col min="969" max="969" width="12.28515625" style="8" customWidth="1"/>
    <col min="970" max="970" width="12.85546875" style="8" customWidth="1"/>
    <col min="971" max="972" width="12.42578125" style="8" customWidth="1"/>
    <col min="973" max="973" width="12.28515625" style="8" customWidth="1"/>
    <col min="974" max="979" width="11.42578125" style="8" bestFit="1" customWidth="1"/>
    <col min="980" max="980" width="13.85546875" style="8" bestFit="1" customWidth="1"/>
    <col min="981" max="985" width="11.42578125" style="8" bestFit="1" customWidth="1"/>
    <col min="986" max="986" width="11.7109375" style="8" customWidth="1"/>
    <col min="987" max="987" width="13.42578125" style="8" bestFit="1" customWidth="1"/>
    <col min="988" max="989" width="11.42578125" style="8" bestFit="1" customWidth="1"/>
    <col min="990" max="990" width="13.85546875" style="8" bestFit="1" customWidth="1"/>
    <col min="991" max="996" width="11.42578125" style="8" bestFit="1" customWidth="1"/>
    <col min="997" max="999" width="11.28515625" style="8" bestFit="1" customWidth="1"/>
    <col min="1000" max="1000" width="13.85546875" style="8" bestFit="1" customWidth="1"/>
    <col min="1001" max="1005" width="11.28515625" style="8" bestFit="1" customWidth="1"/>
    <col min="1006" max="1006" width="13.42578125" style="8" customWidth="1"/>
    <col min="1007" max="1007" width="11.28515625" style="8" bestFit="1" customWidth="1"/>
    <col min="1008" max="1008" width="15.140625" style="8" customWidth="1"/>
    <col min="1009" max="1009" width="13.140625" style="8" customWidth="1"/>
    <col min="1010" max="1010" width="15.85546875" style="8" customWidth="1"/>
    <col min="1011" max="1011" width="14.85546875" style="8" customWidth="1"/>
    <col min="1012" max="1012" width="19.140625" style="8" customWidth="1"/>
    <col min="1013" max="1013" width="14" style="8" customWidth="1"/>
    <col min="1014" max="1014" width="15.85546875" style="8" customWidth="1"/>
    <col min="1015" max="1015" width="17" style="8" customWidth="1"/>
    <col min="1016" max="1016" width="16.140625" style="8" customWidth="1"/>
    <col min="1017" max="1017" width="17.28515625" style="8" customWidth="1"/>
    <col min="1018" max="1019" width="8.85546875" style="8"/>
    <col min="1020" max="1020" width="13.85546875" style="8" bestFit="1" customWidth="1"/>
    <col min="1021" max="1213" width="8.85546875" style="8"/>
    <col min="1214" max="1214" width="43.42578125" style="8" customWidth="1"/>
    <col min="1215" max="1221" width="18.85546875" style="8" customWidth="1"/>
    <col min="1222" max="1222" width="15.42578125" style="8" customWidth="1"/>
    <col min="1223" max="1223" width="12.140625" style="8" customWidth="1"/>
    <col min="1224" max="1224" width="14.28515625" style="8" customWidth="1"/>
    <col min="1225" max="1225" width="12.28515625" style="8" customWidth="1"/>
    <col min="1226" max="1226" width="12.85546875" style="8" customWidth="1"/>
    <col min="1227" max="1228" width="12.42578125" style="8" customWidth="1"/>
    <col min="1229" max="1229" width="12.28515625" style="8" customWidth="1"/>
    <col min="1230" max="1235" width="11.42578125" style="8" bestFit="1" customWidth="1"/>
    <col min="1236" max="1236" width="13.85546875" style="8" bestFit="1" customWidth="1"/>
    <col min="1237" max="1241" width="11.42578125" style="8" bestFit="1" customWidth="1"/>
    <col min="1242" max="1242" width="11.7109375" style="8" customWidth="1"/>
    <col min="1243" max="1243" width="13.42578125" style="8" bestFit="1" customWidth="1"/>
    <col min="1244" max="1245" width="11.42578125" style="8" bestFit="1" customWidth="1"/>
    <col min="1246" max="1246" width="13.85546875" style="8" bestFit="1" customWidth="1"/>
    <col min="1247" max="1252" width="11.42578125" style="8" bestFit="1" customWidth="1"/>
    <col min="1253" max="1255" width="11.28515625" style="8" bestFit="1" customWidth="1"/>
    <col min="1256" max="1256" width="13.85546875" style="8" bestFit="1" customWidth="1"/>
    <col min="1257" max="1261" width="11.28515625" style="8" bestFit="1" customWidth="1"/>
    <col min="1262" max="1262" width="13.42578125" style="8" customWidth="1"/>
    <col min="1263" max="1263" width="11.28515625" style="8" bestFit="1" customWidth="1"/>
    <col min="1264" max="1264" width="15.140625" style="8" customWidth="1"/>
    <col min="1265" max="1265" width="13.140625" style="8" customWidth="1"/>
    <col min="1266" max="1266" width="15.85546875" style="8" customWidth="1"/>
    <col min="1267" max="1267" width="14.85546875" style="8" customWidth="1"/>
    <col min="1268" max="1268" width="19.140625" style="8" customWidth="1"/>
    <col min="1269" max="1269" width="14" style="8" customWidth="1"/>
    <col min="1270" max="1270" width="15.85546875" style="8" customWidth="1"/>
    <col min="1271" max="1271" width="17" style="8" customWidth="1"/>
    <col min="1272" max="1272" width="16.140625" style="8" customWidth="1"/>
    <col min="1273" max="1273" width="17.28515625" style="8" customWidth="1"/>
    <col min="1274" max="1275" width="8.85546875" style="8"/>
    <col min="1276" max="1276" width="13.85546875" style="8" bestFit="1" customWidth="1"/>
    <col min="1277" max="1469" width="8.85546875" style="8"/>
    <col min="1470" max="1470" width="43.42578125" style="8" customWidth="1"/>
    <col min="1471" max="1477" width="18.85546875" style="8" customWidth="1"/>
    <col min="1478" max="1478" width="15.42578125" style="8" customWidth="1"/>
    <col min="1479" max="1479" width="12.140625" style="8" customWidth="1"/>
    <col min="1480" max="1480" width="14.28515625" style="8" customWidth="1"/>
    <col min="1481" max="1481" width="12.28515625" style="8" customWidth="1"/>
    <col min="1482" max="1482" width="12.85546875" style="8" customWidth="1"/>
    <col min="1483" max="1484" width="12.42578125" style="8" customWidth="1"/>
    <col min="1485" max="1485" width="12.28515625" style="8" customWidth="1"/>
    <col min="1486" max="1491" width="11.42578125" style="8" bestFit="1" customWidth="1"/>
    <col min="1492" max="1492" width="13.85546875" style="8" bestFit="1" customWidth="1"/>
    <col min="1493" max="1497" width="11.42578125" style="8" bestFit="1" customWidth="1"/>
    <col min="1498" max="1498" width="11.7109375" style="8" customWidth="1"/>
    <col min="1499" max="1499" width="13.42578125" style="8" bestFit="1" customWidth="1"/>
    <col min="1500" max="1501" width="11.42578125" style="8" bestFit="1" customWidth="1"/>
    <col min="1502" max="1502" width="13.85546875" style="8" bestFit="1" customWidth="1"/>
    <col min="1503" max="1508" width="11.42578125" style="8" bestFit="1" customWidth="1"/>
    <col min="1509" max="1511" width="11.28515625" style="8" bestFit="1" customWidth="1"/>
    <col min="1512" max="1512" width="13.85546875" style="8" bestFit="1" customWidth="1"/>
    <col min="1513" max="1517" width="11.28515625" style="8" bestFit="1" customWidth="1"/>
    <col min="1518" max="1518" width="13.42578125" style="8" customWidth="1"/>
    <col min="1519" max="1519" width="11.28515625" style="8" bestFit="1" customWidth="1"/>
    <col min="1520" max="1520" width="15.140625" style="8" customWidth="1"/>
    <col min="1521" max="1521" width="13.140625" style="8" customWidth="1"/>
    <col min="1522" max="1522" width="15.85546875" style="8" customWidth="1"/>
    <col min="1523" max="1523" width="14.85546875" style="8" customWidth="1"/>
    <col min="1524" max="1524" width="19.140625" style="8" customWidth="1"/>
    <col min="1525" max="1525" width="14" style="8" customWidth="1"/>
    <col min="1526" max="1526" width="15.85546875" style="8" customWidth="1"/>
    <col min="1527" max="1527" width="17" style="8" customWidth="1"/>
    <col min="1528" max="1528" width="16.140625" style="8" customWidth="1"/>
    <col min="1529" max="1529" width="17.28515625" style="8" customWidth="1"/>
    <col min="1530" max="1531" width="8.85546875" style="8"/>
    <col min="1532" max="1532" width="13.85546875" style="8" bestFit="1" customWidth="1"/>
    <col min="1533" max="1725" width="8.85546875" style="8"/>
    <col min="1726" max="1726" width="43.42578125" style="8" customWidth="1"/>
    <col min="1727" max="1733" width="18.85546875" style="8" customWidth="1"/>
    <col min="1734" max="1734" width="15.42578125" style="8" customWidth="1"/>
    <col min="1735" max="1735" width="12.140625" style="8" customWidth="1"/>
    <col min="1736" max="1736" width="14.28515625" style="8" customWidth="1"/>
    <col min="1737" max="1737" width="12.28515625" style="8" customWidth="1"/>
    <col min="1738" max="1738" width="12.85546875" style="8" customWidth="1"/>
    <col min="1739" max="1740" width="12.42578125" style="8" customWidth="1"/>
    <col min="1741" max="1741" width="12.28515625" style="8" customWidth="1"/>
    <col min="1742" max="1747" width="11.42578125" style="8" bestFit="1" customWidth="1"/>
    <col min="1748" max="1748" width="13.85546875" style="8" bestFit="1" customWidth="1"/>
    <col min="1749" max="1753" width="11.42578125" style="8" bestFit="1" customWidth="1"/>
    <col min="1754" max="1754" width="11.7109375" style="8" customWidth="1"/>
    <col min="1755" max="1755" width="13.42578125" style="8" bestFit="1" customWidth="1"/>
    <col min="1756" max="1757" width="11.42578125" style="8" bestFit="1" customWidth="1"/>
    <col min="1758" max="1758" width="13.85546875" style="8" bestFit="1" customWidth="1"/>
    <col min="1759" max="1764" width="11.42578125" style="8" bestFit="1" customWidth="1"/>
    <col min="1765" max="1767" width="11.28515625" style="8" bestFit="1" customWidth="1"/>
    <col min="1768" max="1768" width="13.85546875" style="8" bestFit="1" customWidth="1"/>
    <col min="1769" max="1773" width="11.28515625" style="8" bestFit="1" customWidth="1"/>
    <col min="1774" max="1774" width="13.42578125" style="8" customWidth="1"/>
    <col min="1775" max="1775" width="11.28515625" style="8" bestFit="1" customWidth="1"/>
    <col min="1776" max="1776" width="15.140625" style="8" customWidth="1"/>
    <col min="1777" max="1777" width="13.140625" style="8" customWidth="1"/>
    <col min="1778" max="1778" width="15.85546875" style="8" customWidth="1"/>
    <col min="1779" max="1779" width="14.85546875" style="8" customWidth="1"/>
    <col min="1780" max="1780" width="19.140625" style="8" customWidth="1"/>
    <col min="1781" max="1781" width="14" style="8" customWidth="1"/>
    <col min="1782" max="1782" width="15.85546875" style="8" customWidth="1"/>
    <col min="1783" max="1783" width="17" style="8" customWidth="1"/>
    <col min="1784" max="1784" width="16.140625" style="8" customWidth="1"/>
    <col min="1785" max="1785" width="17.28515625" style="8" customWidth="1"/>
    <col min="1786" max="1787" width="8.85546875" style="8"/>
    <col min="1788" max="1788" width="13.85546875" style="8" bestFit="1" customWidth="1"/>
    <col min="1789" max="1981" width="8.85546875" style="8"/>
    <col min="1982" max="1982" width="43.42578125" style="8" customWidth="1"/>
    <col min="1983" max="1989" width="18.85546875" style="8" customWidth="1"/>
    <col min="1990" max="1990" width="15.42578125" style="8" customWidth="1"/>
    <col min="1991" max="1991" width="12.140625" style="8" customWidth="1"/>
    <col min="1992" max="1992" width="14.28515625" style="8" customWidth="1"/>
    <col min="1993" max="1993" width="12.28515625" style="8" customWidth="1"/>
    <col min="1994" max="1994" width="12.85546875" style="8" customWidth="1"/>
    <col min="1995" max="1996" width="12.42578125" style="8" customWidth="1"/>
    <col min="1997" max="1997" width="12.28515625" style="8" customWidth="1"/>
    <col min="1998" max="2003" width="11.42578125" style="8" bestFit="1" customWidth="1"/>
    <col min="2004" max="2004" width="13.85546875" style="8" bestFit="1" customWidth="1"/>
    <col min="2005" max="2009" width="11.42578125" style="8" bestFit="1" customWidth="1"/>
    <col min="2010" max="2010" width="11.7109375" style="8" customWidth="1"/>
    <col min="2011" max="2011" width="13.42578125" style="8" bestFit="1" customWidth="1"/>
    <col min="2012" max="2013" width="11.42578125" style="8" bestFit="1" customWidth="1"/>
    <col min="2014" max="2014" width="13.85546875" style="8" bestFit="1" customWidth="1"/>
    <col min="2015" max="2020" width="11.42578125" style="8" bestFit="1" customWidth="1"/>
    <col min="2021" max="2023" width="11.28515625" style="8" bestFit="1" customWidth="1"/>
    <col min="2024" max="2024" width="13.85546875" style="8" bestFit="1" customWidth="1"/>
    <col min="2025" max="2029" width="11.28515625" style="8" bestFit="1" customWidth="1"/>
    <col min="2030" max="2030" width="13.42578125" style="8" customWidth="1"/>
    <col min="2031" max="2031" width="11.28515625" style="8" bestFit="1" customWidth="1"/>
    <col min="2032" max="2032" width="15.140625" style="8" customWidth="1"/>
    <col min="2033" max="2033" width="13.140625" style="8" customWidth="1"/>
    <col min="2034" max="2034" width="15.85546875" style="8" customWidth="1"/>
    <col min="2035" max="2035" width="14.85546875" style="8" customWidth="1"/>
    <col min="2036" max="2036" width="19.140625" style="8" customWidth="1"/>
    <col min="2037" max="2037" width="14" style="8" customWidth="1"/>
    <col min="2038" max="2038" width="15.85546875" style="8" customWidth="1"/>
    <col min="2039" max="2039" width="17" style="8" customWidth="1"/>
    <col min="2040" max="2040" width="16.140625" style="8" customWidth="1"/>
    <col min="2041" max="2041" width="17.28515625" style="8" customWidth="1"/>
    <col min="2042" max="2043" width="8.85546875" style="8"/>
    <col min="2044" max="2044" width="13.85546875" style="8" bestFit="1" customWidth="1"/>
    <col min="2045" max="2237" width="8.85546875" style="8"/>
    <col min="2238" max="2238" width="43.42578125" style="8" customWidth="1"/>
    <col min="2239" max="2245" width="18.85546875" style="8" customWidth="1"/>
    <col min="2246" max="2246" width="15.42578125" style="8" customWidth="1"/>
    <col min="2247" max="2247" width="12.140625" style="8" customWidth="1"/>
    <col min="2248" max="2248" width="14.28515625" style="8" customWidth="1"/>
    <col min="2249" max="2249" width="12.28515625" style="8" customWidth="1"/>
    <col min="2250" max="2250" width="12.85546875" style="8" customWidth="1"/>
    <col min="2251" max="2252" width="12.42578125" style="8" customWidth="1"/>
    <col min="2253" max="2253" width="12.28515625" style="8" customWidth="1"/>
    <col min="2254" max="2259" width="11.42578125" style="8" bestFit="1" customWidth="1"/>
    <col min="2260" max="2260" width="13.85546875" style="8" bestFit="1" customWidth="1"/>
    <col min="2261" max="2265" width="11.42578125" style="8" bestFit="1" customWidth="1"/>
    <col min="2266" max="2266" width="11.7109375" style="8" customWidth="1"/>
    <col min="2267" max="2267" width="13.42578125" style="8" bestFit="1" customWidth="1"/>
    <col min="2268" max="2269" width="11.42578125" style="8" bestFit="1" customWidth="1"/>
    <col min="2270" max="2270" width="13.85546875" style="8" bestFit="1" customWidth="1"/>
    <col min="2271" max="2276" width="11.42578125" style="8" bestFit="1" customWidth="1"/>
    <col min="2277" max="2279" width="11.28515625" style="8" bestFit="1" customWidth="1"/>
    <col min="2280" max="2280" width="13.85546875" style="8" bestFit="1" customWidth="1"/>
    <col min="2281" max="2285" width="11.28515625" style="8" bestFit="1" customWidth="1"/>
    <col min="2286" max="2286" width="13.42578125" style="8" customWidth="1"/>
    <col min="2287" max="2287" width="11.28515625" style="8" bestFit="1" customWidth="1"/>
    <col min="2288" max="2288" width="15.140625" style="8" customWidth="1"/>
    <col min="2289" max="2289" width="13.140625" style="8" customWidth="1"/>
    <col min="2290" max="2290" width="15.85546875" style="8" customWidth="1"/>
    <col min="2291" max="2291" width="14.85546875" style="8" customWidth="1"/>
    <col min="2292" max="2292" width="19.140625" style="8" customWidth="1"/>
    <col min="2293" max="2293" width="14" style="8" customWidth="1"/>
    <col min="2294" max="2294" width="15.85546875" style="8" customWidth="1"/>
    <col min="2295" max="2295" width="17" style="8" customWidth="1"/>
    <col min="2296" max="2296" width="16.140625" style="8" customWidth="1"/>
    <col min="2297" max="2297" width="17.28515625" style="8" customWidth="1"/>
    <col min="2298" max="2299" width="8.85546875" style="8"/>
    <col min="2300" max="2300" width="13.85546875" style="8" bestFit="1" customWidth="1"/>
    <col min="2301" max="2493" width="8.85546875" style="8"/>
    <col min="2494" max="2494" width="43.42578125" style="8" customWidth="1"/>
    <col min="2495" max="2501" width="18.85546875" style="8" customWidth="1"/>
    <col min="2502" max="2502" width="15.42578125" style="8" customWidth="1"/>
    <col min="2503" max="2503" width="12.140625" style="8" customWidth="1"/>
    <col min="2504" max="2504" width="14.28515625" style="8" customWidth="1"/>
    <col min="2505" max="2505" width="12.28515625" style="8" customWidth="1"/>
    <col min="2506" max="2506" width="12.85546875" style="8" customWidth="1"/>
    <col min="2507" max="2508" width="12.42578125" style="8" customWidth="1"/>
    <col min="2509" max="2509" width="12.28515625" style="8" customWidth="1"/>
    <col min="2510" max="2515" width="11.42578125" style="8" bestFit="1" customWidth="1"/>
    <col min="2516" max="2516" width="13.85546875" style="8" bestFit="1" customWidth="1"/>
    <col min="2517" max="2521" width="11.42578125" style="8" bestFit="1" customWidth="1"/>
    <col min="2522" max="2522" width="11.7109375" style="8" customWidth="1"/>
    <col min="2523" max="2523" width="13.42578125" style="8" bestFit="1" customWidth="1"/>
    <col min="2524" max="2525" width="11.42578125" style="8" bestFit="1" customWidth="1"/>
    <col min="2526" max="2526" width="13.85546875" style="8" bestFit="1" customWidth="1"/>
    <col min="2527" max="2532" width="11.42578125" style="8" bestFit="1" customWidth="1"/>
    <col min="2533" max="2535" width="11.28515625" style="8" bestFit="1" customWidth="1"/>
    <col min="2536" max="2536" width="13.85546875" style="8" bestFit="1" customWidth="1"/>
    <col min="2537" max="2541" width="11.28515625" style="8" bestFit="1" customWidth="1"/>
    <col min="2542" max="2542" width="13.42578125" style="8" customWidth="1"/>
    <col min="2543" max="2543" width="11.28515625" style="8" bestFit="1" customWidth="1"/>
    <col min="2544" max="2544" width="15.140625" style="8" customWidth="1"/>
    <col min="2545" max="2545" width="13.140625" style="8" customWidth="1"/>
    <col min="2546" max="2546" width="15.85546875" style="8" customWidth="1"/>
    <col min="2547" max="2547" width="14.85546875" style="8" customWidth="1"/>
    <col min="2548" max="2548" width="19.140625" style="8" customWidth="1"/>
    <col min="2549" max="2549" width="14" style="8" customWidth="1"/>
    <col min="2550" max="2550" width="15.85546875" style="8" customWidth="1"/>
    <col min="2551" max="2551" width="17" style="8" customWidth="1"/>
    <col min="2552" max="2552" width="16.140625" style="8" customWidth="1"/>
    <col min="2553" max="2553" width="17.28515625" style="8" customWidth="1"/>
    <col min="2554" max="2555" width="8.85546875" style="8"/>
    <col min="2556" max="2556" width="13.85546875" style="8" bestFit="1" customWidth="1"/>
    <col min="2557" max="2749" width="8.85546875" style="8"/>
    <col min="2750" max="2750" width="43.42578125" style="8" customWidth="1"/>
    <col min="2751" max="2757" width="18.85546875" style="8" customWidth="1"/>
    <col min="2758" max="2758" width="15.42578125" style="8" customWidth="1"/>
    <col min="2759" max="2759" width="12.140625" style="8" customWidth="1"/>
    <col min="2760" max="2760" width="14.28515625" style="8" customWidth="1"/>
    <col min="2761" max="2761" width="12.28515625" style="8" customWidth="1"/>
    <col min="2762" max="2762" width="12.85546875" style="8" customWidth="1"/>
    <col min="2763" max="2764" width="12.42578125" style="8" customWidth="1"/>
    <col min="2765" max="2765" width="12.28515625" style="8" customWidth="1"/>
    <col min="2766" max="2771" width="11.42578125" style="8" bestFit="1" customWidth="1"/>
    <col min="2772" max="2772" width="13.85546875" style="8" bestFit="1" customWidth="1"/>
    <col min="2773" max="2777" width="11.42578125" style="8" bestFit="1" customWidth="1"/>
    <col min="2778" max="2778" width="11.7109375" style="8" customWidth="1"/>
    <col min="2779" max="2779" width="13.42578125" style="8" bestFit="1" customWidth="1"/>
    <col min="2780" max="2781" width="11.42578125" style="8" bestFit="1" customWidth="1"/>
    <col min="2782" max="2782" width="13.85546875" style="8" bestFit="1" customWidth="1"/>
    <col min="2783" max="2788" width="11.42578125" style="8" bestFit="1" customWidth="1"/>
    <col min="2789" max="2791" width="11.28515625" style="8" bestFit="1" customWidth="1"/>
    <col min="2792" max="2792" width="13.85546875" style="8" bestFit="1" customWidth="1"/>
    <col min="2793" max="2797" width="11.28515625" style="8" bestFit="1" customWidth="1"/>
    <col min="2798" max="2798" width="13.42578125" style="8" customWidth="1"/>
    <col min="2799" max="2799" width="11.28515625" style="8" bestFit="1" customWidth="1"/>
    <col min="2800" max="2800" width="15.140625" style="8" customWidth="1"/>
    <col min="2801" max="2801" width="13.140625" style="8" customWidth="1"/>
    <col min="2802" max="2802" width="15.85546875" style="8" customWidth="1"/>
    <col min="2803" max="2803" width="14.85546875" style="8" customWidth="1"/>
    <col min="2804" max="2804" width="19.140625" style="8" customWidth="1"/>
    <col min="2805" max="2805" width="14" style="8" customWidth="1"/>
    <col min="2806" max="2806" width="15.85546875" style="8" customWidth="1"/>
    <col min="2807" max="2807" width="17" style="8" customWidth="1"/>
    <col min="2808" max="2808" width="16.140625" style="8" customWidth="1"/>
    <col min="2809" max="2809" width="17.28515625" style="8" customWidth="1"/>
    <col min="2810" max="2811" width="8.85546875" style="8"/>
    <col min="2812" max="2812" width="13.85546875" style="8" bestFit="1" customWidth="1"/>
    <col min="2813" max="3005" width="8.85546875" style="8"/>
    <col min="3006" max="3006" width="43.42578125" style="8" customWidth="1"/>
    <col min="3007" max="3013" width="18.85546875" style="8" customWidth="1"/>
    <col min="3014" max="3014" width="15.42578125" style="8" customWidth="1"/>
    <col min="3015" max="3015" width="12.140625" style="8" customWidth="1"/>
    <col min="3016" max="3016" width="14.28515625" style="8" customWidth="1"/>
    <col min="3017" max="3017" width="12.28515625" style="8" customWidth="1"/>
    <col min="3018" max="3018" width="12.85546875" style="8" customWidth="1"/>
    <col min="3019" max="3020" width="12.42578125" style="8" customWidth="1"/>
    <col min="3021" max="3021" width="12.28515625" style="8" customWidth="1"/>
    <col min="3022" max="3027" width="11.42578125" style="8" bestFit="1" customWidth="1"/>
    <col min="3028" max="3028" width="13.85546875" style="8" bestFit="1" customWidth="1"/>
    <col min="3029" max="3033" width="11.42578125" style="8" bestFit="1" customWidth="1"/>
    <col min="3034" max="3034" width="11.7109375" style="8" customWidth="1"/>
    <col min="3035" max="3035" width="13.42578125" style="8" bestFit="1" customWidth="1"/>
    <col min="3036" max="3037" width="11.42578125" style="8" bestFit="1" customWidth="1"/>
    <col min="3038" max="3038" width="13.85546875" style="8" bestFit="1" customWidth="1"/>
    <col min="3039" max="3044" width="11.42578125" style="8" bestFit="1" customWidth="1"/>
    <col min="3045" max="3047" width="11.28515625" style="8" bestFit="1" customWidth="1"/>
    <col min="3048" max="3048" width="13.85546875" style="8" bestFit="1" customWidth="1"/>
    <col min="3049" max="3053" width="11.28515625" style="8" bestFit="1" customWidth="1"/>
    <col min="3054" max="3054" width="13.42578125" style="8" customWidth="1"/>
    <col min="3055" max="3055" width="11.28515625" style="8" bestFit="1" customWidth="1"/>
    <col min="3056" max="3056" width="15.140625" style="8" customWidth="1"/>
    <col min="3057" max="3057" width="13.140625" style="8" customWidth="1"/>
    <col min="3058" max="3058" width="15.85546875" style="8" customWidth="1"/>
    <col min="3059" max="3059" width="14.85546875" style="8" customWidth="1"/>
    <col min="3060" max="3060" width="19.140625" style="8" customWidth="1"/>
    <col min="3061" max="3061" width="14" style="8" customWidth="1"/>
    <col min="3062" max="3062" width="15.85546875" style="8" customWidth="1"/>
    <col min="3063" max="3063" width="17" style="8" customWidth="1"/>
    <col min="3064" max="3064" width="16.140625" style="8" customWidth="1"/>
    <col min="3065" max="3065" width="17.28515625" style="8" customWidth="1"/>
    <col min="3066" max="3067" width="8.85546875" style="8"/>
    <col min="3068" max="3068" width="13.85546875" style="8" bestFit="1" customWidth="1"/>
    <col min="3069" max="3261" width="8.85546875" style="8"/>
    <col min="3262" max="3262" width="43.42578125" style="8" customWidth="1"/>
    <col min="3263" max="3269" width="18.85546875" style="8" customWidth="1"/>
    <col min="3270" max="3270" width="15.42578125" style="8" customWidth="1"/>
    <col min="3271" max="3271" width="12.140625" style="8" customWidth="1"/>
    <col min="3272" max="3272" width="14.28515625" style="8" customWidth="1"/>
    <col min="3273" max="3273" width="12.28515625" style="8" customWidth="1"/>
    <col min="3274" max="3274" width="12.85546875" style="8" customWidth="1"/>
    <col min="3275" max="3276" width="12.42578125" style="8" customWidth="1"/>
    <col min="3277" max="3277" width="12.28515625" style="8" customWidth="1"/>
    <col min="3278" max="3283" width="11.42578125" style="8" bestFit="1" customWidth="1"/>
    <col min="3284" max="3284" width="13.85546875" style="8" bestFit="1" customWidth="1"/>
    <col min="3285" max="3289" width="11.42578125" style="8" bestFit="1" customWidth="1"/>
    <col min="3290" max="3290" width="11.7109375" style="8" customWidth="1"/>
    <col min="3291" max="3291" width="13.42578125" style="8" bestFit="1" customWidth="1"/>
    <col min="3292" max="3293" width="11.42578125" style="8" bestFit="1" customWidth="1"/>
    <col min="3294" max="3294" width="13.85546875" style="8" bestFit="1" customWidth="1"/>
    <col min="3295" max="3300" width="11.42578125" style="8" bestFit="1" customWidth="1"/>
    <col min="3301" max="3303" width="11.28515625" style="8" bestFit="1" customWidth="1"/>
    <col min="3304" max="3304" width="13.85546875" style="8" bestFit="1" customWidth="1"/>
    <col min="3305" max="3309" width="11.28515625" style="8" bestFit="1" customWidth="1"/>
    <col min="3310" max="3310" width="13.42578125" style="8" customWidth="1"/>
    <col min="3311" max="3311" width="11.28515625" style="8" bestFit="1" customWidth="1"/>
    <col min="3312" max="3312" width="15.140625" style="8" customWidth="1"/>
    <col min="3313" max="3313" width="13.140625" style="8" customWidth="1"/>
    <col min="3314" max="3314" width="15.85546875" style="8" customWidth="1"/>
    <col min="3315" max="3315" width="14.85546875" style="8" customWidth="1"/>
    <col min="3316" max="3316" width="19.140625" style="8" customWidth="1"/>
    <col min="3317" max="3317" width="14" style="8" customWidth="1"/>
    <col min="3318" max="3318" width="15.85546875" style="8" customWidth="1"/>
    <col min="3319" max="3319" width="17" style="8" customWidth="1"/>
    <col min="3320" max="3320" width="16.140625" style="8" customWidth="1"/>
    <col min="3321" max="3321" width="17.28515625" style="8" customWidth="1"/>
    <col min="3322" max="3323" width="8.85546875" style="8"/>
    <col min="3324" max="3324" width="13.85546875" style="8" bestFit="1" customWidth="1"/>
    <col min="3325" max="3517" width="8.85546875" style="8"/>
    <col min="3518" max="3518" width="43.42578125" style="8" customWidth="1"/>
    <col min="3519" max="3525" width="18.85546875" style="8" customWidth="1"/>
    <col min="3526" max="3526" width="15.42578125" style="8" customWidth="1"/>
    <col min="3527" max="3527" width="12.140625" style="8" customWidth="1"/>
    <col min="3528" max="3528" width="14.28515625" style="8" customWidth="1"/>
    <col min="3529" max="3529" width="12.28515625" style="8" customWidth="1"/>
    <col min="3530" max="3530" width="12.85546875" style="8" customWidth="1"/>
    <col min="3531" max="3532" width="12.42578125" style="8" customWidth="1"/>
    <col min="3533" max="3533" width="12.28515625" style="8" customWidth="1"/>
    <col min="3534" max="3539" width="11.42578125" style="8" bestFit="1" customWidth="1"/>
    <col min="3540" max="3540" width="13.85546875" style="8" bestFit="1" customWidth="1"/>
    <col min="3541" max="3545" width="11.42578125" style="8" bestFit="1" customWidth="1"/>
    <col min="3546" max="3546" width="11.7109375" style="8" customWidth="1"/>
    <col min="3547" max="3547" width="13.42578125" style="8" bestFit="1" customWidth="1"/>
    <col min="3548" max="3549" width="11.42578125" style="8" bestFit="1" customWidth="1"/>
    <col min="3550" max="3550" width="13.85546875" style="8" bestFit="1" customWidth="1"/>
    <col min="3551" max="3556" width="11.42578125" style="8" bestFit="1" customWidth="1"/>
    <col min="3557" max="3559" width="11.28515625" style="8" bestFit="1" customWidth="1"/>
    <col min="3560" max="3560" width="13.85546875" style="8" bestFit="1" customWidth="1"/>
    <col min="3561" max="3565" width="11.28515625" style="8" bestFit="1" customWidth="1"/>
    <col min="3566" max="3566" width="13.42578125" style="8" customWidth="1"/>
    <col min="3567" max="3567" width="11.28515625" style="8" bestFit="1" customWidth="1"/>
    <col min="3568" max="3568" width="15.140625" style="8" customWidth="1"/>
    <col min="3569" max="3569" width="13.140625" style="8" customWidth="1"/>
    <col min="3570" max="3570" width="15.85546875" style="8" customWidth="1"/>
    <col min="3571" max="3571" width="14.85546875" style="8" customWidth="1"/>
    <col min="3572" max="3572" width="19.140625" style="8" customWidth="1"/>
    <col min="3573" max="3573" width="14" style="8" customWidth="1"/>
    <col min="3574" max="3574" width="15.85546875" style="8" customWidth="1"/>
    <col min="3575" max="3575" width="17" style="8" customWidth="1"/>
    <col min="3576" max="3576" width="16.140625" style="8" customWidth="1"/>
    <col min="3577" max="3577" width="17.28515625" style="8" customWidth="1"/>
    <col min="3578" max="3579" width="8.85546875" style="8"/>
    <col min="3580" max="3580" width="13.85546875" style="8" bestFit="1" customWidth="1"/>
    <col min="3581" max="3773" width="8.85546875" style="8"/>
    <col min="3774" max="3774" width="43.42578125" style="8" customWidth="1"/>
    <col min="3775" max="3781" width="18.85546875" style="8" customWidth="1"/>
    <col min="3782" max="3782" width="15.42578125" style="8" customWidth="1"/>
    <col min="3783" max="3783" width="12.140625" style="8" customWidth="1"/>
    <col min="3784" max="3784" width="14.28515625" style="8" customWidth="1"/>
    <col min="3785" max="3785" width="12.28515625" style="8" customWidth="1"/>
    <col min="3786" max="3786" width="12.85546875" style="8" customWidth="1"/>
    <col min="3787" max="3788" width="12.42578125" style="8" customWidth="1"/>
    <col min="3789" max="3789" width="12.28515625" style="8" customWidth="1"/>
    <col min="3790" max="3795" width="11.42578125" style="8" bestFit="1" customWidth="1"/>
    <col min="3796" max="3796" width="13.85546875" style="8" bestFit="1" customWidth="1"/>
    <col min="3797" max="3801" width="11.42578125" style="8" bestFit="1" customWidth="1"/>
    <col min="3802" max="3802" width="11.7109375" style="8" customWidth="1"/>
    <col min="3803" max="3803" width="13.42578125" style="8" bestFit="1" customWidth="1"/>
    <col min="3804" max="3805" width="11.42578125" style="8" bestFit="1" customWidth="1"/>
    <col min="3806" max="3806" width="13.85546875" style="8" bestFit="1" customWidth="1"/>
    <col min="3807" max="3812" width="11.42578125" style="8" bestFit="1" customWidth="1"/>
    <col min="3813" max="3815" width="11.28515625" style="8" bestFit="1" customWidth="1"/>
    <col min="3816" max="3816" width="13.85546875" style="8" bestFit="1" customWidth="1"/>
    <col min="3817" max="3821" width="11.28515625" style="8" bestFit="1" customWidth="1"/>
    <col min="3822" max="3822" width="13.42578125" style="8" customWidth="1"/>
    <col min="3823" max="3823" width="11.28515625" style="8" bestFit="1" customWidth="1"/>
    <col min="3824" max="3824" width="15.140625" style="8" customWidth="1"/>
    <col min="3825" max="3825" width="13.140625" style="8" customWidth="1"/>
    <col min="3826" max="3826" width="15.85546875" style="8" customWidth="1"/>
    <col min="3827" max="3827" width="14.85546875" style="8" customWidth="1"/>
    <col min="3828" max="3828" width="19.140625" style="8" customWidth="1"/>
    <col min="3829" max="3829" width="14" style="8" customWidth="1"/>
    <col min="3830" max="3830" width="15.85546875" style="8" customWidth="1"/>
    <col min="3831" max="3831" width="17" style="8" customWidth="1"/>
    <col min="3832" max="3832" width="16.140625" style="8" customWidth="1"/>
    <col min="3833" max="3833" width="17.28515625" style="8" customWidth="1"/>
    <col min="3834" max="3835" width="8.85546875" style="8"/>
    <col min="3836" max="3836" width="13.85546875" style="8" bestFit="1" customWidth="1"/>
    <col min="3837" max="4029" width="8.85546875" style="8"/>
    <col min="4030" max="4030" width="43.42578125" style="8" customWidth="1"/>
    <col min="4031" max="4037" width="18.85546875" style="8" customWidth="1"/>
    <col min="4038" max="4038" width="15.42578125" style="8" customWidth="1"/>
    <col min="4039" max="4039" width="12.140625" style="8" customWidth="1"/>
    <col min="4040" max="4040" width="14.28515625" style="8" customWidth="1"/>
    <col min="4041" max="4041" width="12.28515625" style="8" customWidth="1"/>
    <col min="4042" max="4042" width="12.85546875" style="8" customWidth="1"/>
    <col min="4043" max="4044" width="12.42578125" style="8" customWidth="1"/>
    <col min="4045" max="4045" width="12.28515625" style="8" customWidth="1"/>
    <col min="4046" max="4051" width="11.42578125" style="8" bestFit="1" customWidth="1"/>
    <col min="4052" max="4052" width="13.85546875" style="8" bestFit="1" customWidth="1"/>
    <col min="4053" max="4057" width="11.42578125" style="8" bestFit="1" customWidth="1"/>
    <col min="4058" max="4058" width="11.7109375" style="8" customWidth="1"/>
    <col min="4059" max="4059" width="13.42578125" style="8" bestFit="1" customWidth="1"/>
    <col min="4060" max="4061" width="11.42578125" style="8" bestFit="1" customWidth="1"/>
    <col min="4062" max="4062" width="13.85546875" style="8" bestFit="1" customWidth="1"/>
    <col min="4063" max="4068" width="11.42578125" style="8" bestFit="1" customWidth="1"/>
    <col min="4069" max="4071" width="11.28515625" style="8" bestFit="1" customWidth="1"/>
    <col min="4072" max="4072" width="13.85546875" style="8" bestFit="1" customWidth="1"/>
    <col min="4073" max="4077" width="11.28515625" style="8" bestFit="1" customWidth="1"/>
    <col min="4078" max="4078" width="13.42578125" style="8" customWidth="1"/>
    <col min="4079" max="4079" width="11.28515625" style="8" bestFit="1" customWidth="1"/>
    <col min="4080" max="4080" width="15.140625" style="8" customWidth="1"/>
    <col min="4081" max="4081" width="13.140625" style="8" customWidth="1"/>
    <col min="4082" max="4082" width="15.85546875" style="8" customWidth="1"/>
    <col min="4083" max="4083" width="14.85546875" style="8" customWidth="1"/>
    <col min="4084" max="4084" width="19.140625" style="8" customWidth="1"/>
    <col min="4085" max="4085" width="14" style="8" customWidth="1"/>
    <col min="4086" max="4086" width="15.85546875" style="8" customWidth="1"/>
    <col min="4087" max="4087" width="17" style="8" customWidth="1"/>
    <col min="4088" max="4088" width="16.140625" style="8" customWidth="1"/>
    <col min="4089" max="4089" width="17.28515625" style="8" customWidth="1"/>
    <col min="4090" max="4091" width="8.85546875" style="8"/>
    <col min="4092" max="4092" width="13.85546875" style="8" bestFit="1" customWidth="1"/>
    <col min="4093" max="4285" width="8.85546875" style="8"/>
    <col min="4286" max="4286" width="43.42578125" style="8" customWidth="1"/>
    <col min="4287" max="4293" width="18.85546875" style="8" customWidth="1"/>
    <col min="4294" max="4294" width="15.42578125" style="8" customWidth="1"/>
    <col min="4295" max="4295" width="12.140625" style="8" customWidth="1"/>
    <col min="4296" max="4296" width="14.28515625" style="8" customWidth="1"/>
    <col min="4297" max="4297" width="12.28515625" style="8" customWidth="1"/>
    <col min="4298" max="4298" width="12.85546875" style="8" customWidth="1"/>
    <col min="4299" max="4300" width="12.42578125" style="8" customWidth="1"/>
    <col min="4301" max="4301" width="12.28515625" style="8" customWidth="1"/>
    <col min="4302" max="4307" width="11.42578125" style="8" bestFit="1" customWidth="1"/>
    <col min="4308" max="4308" width="13.85546875" style="8" bestFit="1" customWidth="1"/>
    <col min="4309" max="4313" width="11.42578125" style="8" bestFit="1" customWidth="1"/>
    <col min="4314" max="4314" width="11.7109375" style="8" customWidth="1"/>
    <col min="4315" max="4315" width="13.42578125" style="8" bestFit="1" customWidth="1"/>
    <col min="4316" max="4317" width="11.42578125" style="8" bestFit="1" customWidth="1"/>
    <col min="4318" max="4318" width="13.85546875" style="8" bestFit="1" customWidth="1"/>
    <col min="4319" max="4324" width="11.42578125" style="8" bestFit="1" customWidth="1"/>
    <col min="4325" max="4327" width="11.28515625" style="8" bestFit="1" customWidth="1"/>
    <col min="4328" max="4328" width="13.85546875" style="8" bestFit="1" customWidth="1"/>
    <col min="4329" max="4333" width="11.28515625" style="8" bestFit="1" customWidth="1"/>
    <col min="4334" max="4334" width="13.42578125" style="8" customWidth="1"/>
    <col min="4335" max="4335" width="11.28515625" style="8" bestFit="1" customWidth="1"/>
    <col min="4336" max="4336" width="15.140625" style="8" customWidth="1"/>
    <col min="4337" max="4337" width="13.140625" style="8" customWidth="1"/>
    <col min="4338" max="4338" width="15.85546875" style="8" customWidth="1"/>
    <col min="4339" max="4339" width="14.85546875" style="8" customWidth="1"/>
    <col min="4340" max="4340" width="19.140625" style="8" customWidth="1"/>
    <col min="4341" max="4341" width="14" style="8" customWidth="1"/>
    <col min="4342" max="4342" width="15.85546875" style="8" customWidth="1"/>
    <col min="4343" max="4343" width="17" style="8" customWidth="1"/>
    <col min="4344" max="4344" width="16.140625" style="8" customWidth="1"/>
    <col min="4345" max="4345" width="17.28515625" style="8" customWidth="1"/>
    <col min="4346" max="4347" width="8.85546875" style="8"/>
    <col min="4348" max="4348" width="13.85546875" style="8" bestFit="1" customWidth="1"/>
    <col min="4349" max="4541" width="8.85546875" style="8"/>
    <col min="4542" max="4542" width="43.42578125" style="8" customWidth="1"/>
    <col min="4543" max="4549" width="18.85546875" style="8" customWidth="1"/>
    <col min="4550" max="4550" width="15.42578125" style="8" customWidth="1"/>
    <col min="4551" max="4551" width="12.140625" style="8" customWidth="1"/>
    <col min="4552" max="4552" width="14.28515625" style="8" customWidth="1"/>
    <col min="4553" max="4553" width="12.28515625" style="8" customWidth="1"/>
    <col min="4554" max="4554" width="12.85546875" style="8" customWidth="1"/>
    <col min="4555" max="4556" width="12.42578125" style="8" customWidth="1"/>
    <col min="4557" max="4557" width="12.28515625" style="8" customWidth="1"/>
    <col min="4558" max="4563" width="11.42578125" style="8" bestFit="1" customWidth="1"/>
    <col min="4564" max="4564" width="13.85546875" style="8" bestFit="1" customWidth="1"/>
    <col min="4565" max="4569" width="11.42578125" style="8" bestFit="1" customWidth="1"/>
    <col min="4570" max="4570" width="11.7109375" style="8" customWidth="1"/>
    <col min="4571" max="4571" width="13.42578125" style="8" bestFit="1" customWidth="1"/>
    <col min="4572" max="4573" width="11.42578125" style="8" bestFit="1" customWidth="1"/>
    <col min="4574" max="4574" width="13.85546875" style="8" bestFit="1" customWidth="1"/>
    <col min="4575" max="4580" width="11.42578125" style="8" bestFit="1" customWidth="1"/>
    <col min="4581" max="4583" width="11.28515625" style="8" bestFit="1" customWidth="1"/>
    <col min="4584" max="4584" width="13.85546875" style="8" bestFit="1" customWidth="1"/>
    <col min="4585" max="4589" width="11.28515625" style="8" bestFit="1" customWidth="1"/>
    <col min="4590" max="4590" width="13.42578125" style="8" customWidth="1"/>
    <col min="4591" max="4591" width="11.28515625" style="8" bestFit="1" customWidth="1"/>
    <col min="4592" max="4592" width="15.140625" style="8" customWidth="1"/>
    <col min="4593" max="4593" width="13.140625" style="8" customWidth="1"/>
    <col min="4594" max="4594" width="15.85546875" style="8" customWidth="1"/>
    <col min="4595" max="4595" width="14.85546875" style="8" customWidth="1"/>
    <col min="4596" max="4596" width="19.140625" style="8" customWidth="1"/>
    <col min="4597" max="4597" width="14" style="8" customWidth="1"/>
    <col min="4598" max="4598" width="15.85546875" style="8" customWidth="1"/>
    <col min="4599" max="4599" width="17" style="8" customWidth="1"/>
    <col min="4600" max="4600" width="16.140625" style="8" customWidth="1"/>
    <col min="4601" max="4601" width="17.28515625" style="8" customWidth="1"/>
    <col min="4602" max="4603" width="8.85546875" style="8"/>
    <col min="4604" max="4604" width="13.85546875" style="8" bestFit="1" customWidth="1"/>
    <col min="4605" max="4797" width="8.85546875" style="8"/>
    <col min="4798" max="4798" width="43.42578125" style="8" customWidth="1"/>
    <col min="4799" max="4805" width="18.85546875" style="8" customWidth="1"/>
    <col min="4806" max="4806" width="15.42578125" style="8" customWidth="1"/>
    <col min="4807" max="4807" width="12.140625" style="8" customWidth="1"/>
    <col min="4808" max="4808" width="14.28515625" style="8" customWidth="1"/>
    <col min="4809" max="4809" width="12.28515625" style="8" customWidth="1"/>
    <col min="4810" max="4810" width="12.85546875" style="8" customWidth="1"/>
    <col min="4811" max="4812" width="12.42578125" style="8" customWidth="1"/>
    <col min="4813" max="4813" width="12.28515625" style="8" customWidth="1"/>
    <col min="4814" max="4819" width="11.42578125" style="8" bestFit="1" customWidth="1"/>
    <col min="4820" max="4820" width="13.85546875" style="8" bestFit="1" customWidth="1"/>
    <col min="4821" max="4825" width="11.42578125" style="8" bestFit="1" customWidth="1"/>
    <col min="4826" max="4826" width="11.7109375" style="8" customWidth="1"/>
    <col min="4827" max="4827" width="13.42578125" style="8" bestFit="1" customWidth="1"/>
    <col min="4828" max="4829" width="11.42578125" style="8" bestFit="1" customWidth="1"/>
    <col min="4830" max="4830" width="13.85546875" style="8" bestFit="1" customWidth="1"/>
    <col min="4831" max="4836" width="11.42578125" style="8" bestFit="1" customWidth="1"/>
    <col min="4837" max="4839" width="11.28515625" style="8" bestFit="1" customWidth="1"/>
    <col min="4840" max="4840" width="13.85546875" style="8" bestFit="1" customWidth="1"/>
    <col min="4841" max="4845" width="11.28515625" style="8" bestFit="1" customWidth="1"/>
    <col min="4846" max="4846" width="13.42578125" style="8" customWidth="1"/>
    <col min="4847" max="4847" width="11.28515625" style="8" bestFit="1" customWidth="1"/>
    <col min="4848" max="4848" width="15.140625" style="8" customWidth="1"/>
    <col min="4849" max="4849" width="13.140625" style="8" customWidth="1"/>
    <col min="4850" max="4850" width="15.85546875" style="8" customWidth="1"/>
    <col min="4851" max="4851" width="14.85546875" style="8" customWidth="1"/>
    <col min="4852" max="4852" width="19.140625" style="8" customWidth="1"/>
    <col min="4853" max="4853" width="14" style="8" customWidth="1"/>
    <col min="4854" max="4854" width="15.85546875" style="8" customWidth="1"/>
    <col min="4855" max="4855" width="17" style="8" customWidth="1"/>
    <col min="4856" max="4856" width="16.140625" style="8" customWidth="1"/>
    <col min="4857" max="4857" width="17.28515625" style="8" customWidth="1"/>
    <col min="4858" max="4859" width="8.85546875" style="8"/>
    <col min="4860" max="4860" width="13.85546875" style="8" bestFit="1" customWidth="1"/>
    <col min="4861" max="5053" width="8.85546875" style="8"/>
    <col min="5054" max="5054" width="43.42578125" style="8" customWidth="1"/>
    <col min="5055" max="5061" width="18.85546875" style="8" customWidth="1"/>
    <col min="5062" max="5062" width="15.42578125" style="8" customWidth="1"/>
    <col min="5063" max="5063" width="12.140625" style="8" customWidth="1"/>
    <col min="5064" max="5064" width="14.28515625" style="8" customWidth="1"/>
    <col min="5065" max="5065" width="12.28515625" style="8" customWidth="1"/>
    <col min="5066" max="5066" width="12.85546875" style="8" customWidth="1"/>
    <col min="5067" max="5068" width="12.42578125" style="8" customWidth="1"/>
    <col min="5069" max="5069" width="12.28515625" style="8" customWidth="1"/>
    <col min="5070" max="5075" width="11.42578125" style="8" bestFit="1" customWidth="1"/>
    <col min="5076" max="5076" width="13.85546875" style="8" bestFit="1" customWidth="1"/>
    <col min="5077" max="5081" width="11.42578125" style="8" bestFit="1" customWidth="1"/>
    <col min="5082" max="5082" width="11.7109375" style="8" customWidth="1"/>
    <col min="5083" max="5083" width="13.42578125" style="8" bestFit="1" customWidth="1"/>
    <col min="5084" max="5085" width="11.42578125" style="8" bestFit="1" customWidth="1"/>
    <col min="5086" max="5086" width="13.85546875" style="8" bestFit="1" customWidth="1"/>
    <col min="5087" max="5092" width="11.42578125" style="8" bestFit="1" customWidth="1"/>
    <col min="5093" max="5095" width="11.28515625" style="8" bestFit="1" customWidth="1"/>
    <col min="5096" max="5096" width="13.85546875" style="8" bestFit="1" customWidth="1"/>
    <col min="5097" max="5101" width="11.28515625" style="8" bestFit="1" customWidth="1"/>
    <col min="5102" max="5102" width="13.42578125" style="8" customWidth="1"/>
    <col min="5103" max="5103" width="11.28515625" style="8" bestFit="1" customWidth="1"/>
    <col min="5104" max="5104" width="15.140625" style="8" customWidth="1"/>
    <col min="5105" max="5105" width="13.140625" style="8" customWidth="1"/>
    <col min="5106" max="5106" width="15.85546875" style="8" customWidth="1"/>
    <col min="5107" max="5107" width="14.85546875" style="8" customWidth="1"/>
    <col min="5108" max="5108" width="19.140625" style="8" customWidth="1"/>
    <col min="5109" max="5109" width="14" style="8" customWidth="1"/>
    <col min="5110" max="5110" width="15.85546875" style="8" customWidth="1"/>
    <col min="5111" max="5111" width="17" style="8" customWidth="1"/>
    <col min="5112" max="5112" width="16.140625" style="8" customWidth="1"/>
    <col min="5113" max="5113" width="17.28515625" style="8" customWidth="1"/>
    <col min="5114" max="5115" width="8.85546875" style="8"/>
    <col min="5116" max="5116" width="13.85546875" style="8" bestFit="1" customWidth="1"/>
    <col min="5117" max="5309" width="8.85546875" style="8"/>
    <col min="5310" max="5310" width="43.42578125" style="8" customWidth="1"/>
    <col min="5311" max="5317" width="18.85546875" style="8" customWidth="1"/>
    <col min="5318" max="5318" width="15.42578125" style="8" customWidth="1"/>
    <col min="5319" max="5319" width="12.140625" style="8" customWidth="1"/>
    <col min="5320" max="5320" width="14.28515625" style="8" customWidth="1"/>
    <col min="5321" max="5321" width="12.28515625" style="8" customWidth="1"/>
    <col min="5322" max="5322" width="12.85546875" style="8" customWidth="1"/>
    <col min="5323" max="5324" width="12.42578125" style="8" customWidth="1"/>
    <col min="5325" max="5325" width="12.28515625" style="8" customWidth="1"/>
    <col min="5326" max="5331" width="11.42578125" style="8" bestFit="1" customWidth="1"/>
    <col min="5332" max="5332" width="13.85546875" style="8" bestFit="1" customWidth="1"/>
    <col min="5333" max="5337" width="11.42578125" style="8" bestFit="1" customWidth="1"/>
    <col min="5338" max="5338" width="11.7109375" style="8" customWidth="1"/>
    <col min="5339" max="5339" width="13.42578125" style="8" bestFit="1" customWidth="1"/>
    <col min="5340" max="5341" width="11.42578125" style="8" bestFit="1" customWidth="1"/>
    <col min="5342" max="5342" width="13.85546875" style="8" bestFit="1" customWidth="1"/>
    <col min="5343" max="5348" width="11.42578125" style="8" bestFit="1" customWidth="1"/>
    <col min="5349" max="5351" width="11.28515625" style="8" bestFit="1" customWidth="1"/>
    <col min="5352" max="5352" width="13.85546875" style="8" bestFit="1" customWidth="1"/>
    <col min="5353" max="5357" width="11.28515625" style="8" bestFit="1" customWidth="1"/>
    <col min="5358" max="5358" width="13.42578125" style="8" customWidth="1"/>
    <col min="5359" max="5359" width="11.28515625" style="8" bestFit="1" customWidth="1"/>
    <col min="5360" max="5360" width="15.140625" style="8" customWidth="1"/>
    <col min="5361" max="5361" width="13.140625" style="8" customWidth="1"/>
    <col min="5362" max="5362" width="15.85546875" style="8" customWidth="1"/>
    <col min="5363" max="5363" width="14.85546875" style="8" customWidth="1"/>
    <col min="5364" max="5364" width="19.140625" style="8" customWidth="1"/>
    <col min="5365" max="5365" width="14" style="8" customWidth="1"/>
    <col min="5366" max="5366" width="15.85546875" style="8" customWidth="1"/>
    <col min="5367" max="5367" width="17" style="8" customWidth="1"/>
    <col min="5368" max="5368" width="16.140625" style="8" customWidth="1"/>
    <col min="5369" max="5369" width="17.28515625" style="8" customWidth="1"/>
    <col min="5370" max="5371" width="8.85546875" style="8"/>
    <col min="5372" max="5372" width="13.85546875" style="8" bestFit="1" customWidth="1"/>
    <col min="5373" max="5565" width="8.85546875" style="8"/>
    <col min="5566" max="5566" width="43.42578125" style="8" customWidth="1"/>
    <col min="5567" max="5573" width="18.85546875" style="8" customWidth="1"/>
    <col min="5574" max="5574" width="15.42578125" style="8" customWidth="1"/>
    <col min="5575" max="5575" width="12.140625" style="8" customWidth="1"/>
    <col min="5576" max="5576" width="14.28515625" style="8" customWidth="1"/>
    <col min="5577" max="5577" width="12.28515625" style="8" customWidth="1"/>
    <col min="5578" max="5578" width="12.85546875" style="8" customWidth="1"/>
    <col min="5579" max="5580" width="12.42578125" style="8" customWidth="1"/>
    <col min="5581" max="5581" width="12.28515625" style="8" customWidth="1"/>
    <col min="5582" max="5587" width="11.42578125" style="8" bestFit="1" customWidth="1"/>
    <col min="5588" max="5588" width="13.85546875" style="8" bestFit="1" customWidth="1"/>
    <col min="5589" max="5593" width="11.42578125" style="8" bestFit="1" customWidth="1"/>
    <col min="5594" max="5594" width="11.7109375" style="8" customWidth="1"/>
    <col min="5595" max="5595" width="13.42578125" style="8" bestFit="1" customWidth="1"/>
    <col min="5596" max="5597" width="11.42578125" style="8" bestFit="1" customWidth="1"/>
    <col min="5598" max="5598" width="13.85546875" style="8" bestFit="1" customWidth="1"/>
    <col min="5599" max="5604" width="11.42578125" style="8" bestFit="1" customWidth="1"/>
    <col min="5605" max="5607" width="11.28515625" style="8" bestFit="1" customWidth="1"/>
    <col min="5608" max="5608" width="13.85546875" style="8" bestFit="1" customWidth="1"/>
    <col min="5609" max="5613" width="11.28515625" style="8" bestFit="1" customWidth="1"/>
    <col min="5614" max="5614" width="13.42578125" style="8" customWidth="1"/>
    <col min="5615" max="5615" width="11.28515625" style="8" bestFit="1" customWidth="1"/>
    <col min="5616" max="5616" width="15.140625" style="8" customWidth="1"/>
    <col min="5617" max="5617" width="13.140625" style="8" customWidth="1"/>
    <col min="5618" max="5618" width="15.85546875" style="8" customWidth="1"/>
    <col min="5619" max="5619" width="14.85546875" style="8" customWidth="1"/>
    <col min="5620" max="5620" width="19.140625" style="8" customWidth="1"/>
    <col min="5621" max="5621" width="14" style="8" customWidth="1"/>
    <col min="5622" max="5622" width="15.85546875" style="8" customWidth="1"/>
    <col min="5623" max="5623" width="17" style="8" customWidth="1"/>
    <col min="5624" max="5624" width="16.140625" style="8" customWidth="1"/>
    <col min="5625" max="5625" width="17.28515625" style="8" customWidth="1"/>
    <col min="5626" max="5627" width="8.85546875" style="8"/>
    <col min="5628" max="5628" width="13.85546875" style="8" bestFit="1" customWidth="1"/>
    <col min="5629" max="5821" width="8.85546875" style="8"/>
    <col min="5822" max="5822" width="43.42578125" style="8" customWidth="1"/>
    <col min="5823" max="5829" width="18.85546875" style="8" customWidth="1"/>
    <col min="5830" max="5830" width="15.42578125" style="8" customWidth="1"/>
    <col min="5831" max="5831" width="12.140625" style="8" customWidth="1"/>
    <col min="5832" max="5832" width="14.28515625" style="8" customWidth="1"/>
    <col min="5833" max="5833" width="12.28515625" style="8" customWidth="1"/>
    <col min="5834" max="5834" width="12.85546875" style="8" customWidth="1"/>
    <col min="5835" max="5836" width="12.42578125" style="8" customWidth="1"/>
    <col min="5837" max="5837" width="12.28515625" style="8" customWidth="1"/>
    <col min="5838" max="5843" width="11.42578125" style="8" bestFit="1" customWidth="1"/>
    <col min="5844" max="5844" width="13.85546875" style="8" bestFit="1" customWidth="1"/>
    <col min="5845" max="5849" width="11.42578125" style="8" bestFit="1" customWidth="1"/>
    <col min="5850" max="5850" width="11.7109375" style="8" customWidth="1"/>
    <col min="5851" max="5851" width="13.42578125" style="8" bestFit="1" customWidth="1"/>
    <col min="5852" max="5853" width="11.42578125" style="8" bestFit="1" customWidth="1"/>
    <col min="5854" max="5854" width="13.85546875" style="8" bestFit="1" customWidth="1"/>
    <col min="5855" max="5860" width="11.42578125" style="8" bestFit="1" customWidth="1"/>
    <col min="5861" max="5863" width="11.28515625" style="8" bestFit="1" customWidth="1"/>
    <col min="5864" max="5864" width="13.85546875" style="8" bestFit="1" customWidth="1"/>
    <col min="5865" max="5869" width="11.28515625" style="8" bestFit="1" customWidth="1"/>
    <col min="5870" max="5870" width="13.42578125" style="8" customWidth="1"/>
    <col min="5871" max="5871" width="11.28515625" style="8" bestFit="1" customWidth="1"/>
    <col min="5872" max="5872" width="15.140625" style="8" customWidth="1"/>
    <col min="5873" max="5873" width="13.140625" style="8" customWidth="1"/>
    <col min="5874" max="5874" width="15.85546875" style="8" customWidth="1"/>
    <col min="5875" max="5875" width="14.85546875" style="8" customWidth="1"/>
    <col min="5876" max="5876" width="19.140625" style="8" customWidth="1"/>
    <col min="5877" max="5877" width="14" style="8" customWidth="1"/>
    <col min="5878" max="5878" width="15.85546875" style="8" customWidth="1"/>
    <col min="5879" max="5879" width="17" style="8" customWidth="1"/>
    <col min="5880" max="5880" width="16.140625" style="8" customWidth="1"/>
    <col min="5881" max="5881" width="17.28515625" style="8" customWidth="1"/>
    <col min="5882" max="5883" width="8.85546875" style="8"/>
    <col min="5884" max="5884" width="13.85546875" style="8" bestFit="1" customWidth="1"/>
    <col min="5885" max="6077" width="8.85546875" style="8"/>
    <col min="6078" max="6078" width="43.42578125" style="8" customWidth="1"/>
    <col min="6079" max="6085" width="18.85546875" style="8" customWidth="1"/>
    <col min="6086" max="6086" width="15.42578125" style="8" customWidth="1"/>
    <col min="6087" max="6087" width="12.140625" style="8" customWidth="1"/>
    <col min="6088" max="6088" width="14.28515625" style="8" customWidth="1"/>
    <col min="6089" max="6089" width="12.28515625" style="8" customWidth="1"/>
    <col min="6090" max="6090" width="12.85546875" style="8" customWidth="1"/>
    <col min="6091" max="6092" width="12.42578125" style="8" customWidth="1"/>
    <col min="6093" max="6093" width="12.28515625" style="8" customWidth="1"/>
    <col min="6094" max="6099" width="11.42578125" style="8" bestFit="1" customWidth="1"/>
    <col min="6100" max="6100" width="13.85546875" style="8" bestFit="1" customWidth="1"/>
    <col min="6101" max="6105" width="11.42578125" style="8" bestFit="1" customWidth="1"/>
    <col min="6106" max="6106" width="11.7109375" style="8" customWidth="1"/>
    <col min="6107" max="6107" width="13.42578125" style="8" bestFit="1" customWidth="1"/>
    <col min="6108" max="6109" width="11.42578125" style="8" bestFit="1" customWidth="1"/>
    <col min="6110" max="6110" width="13.85546875" style="8" bestFit="1" customWidth="1"/>
    <col min="6111" max="6116" width="11.42578125" style="8" bestFit="1" customWidth="1"/>
    <col min="6117" max="6119" width="11.28515625" style="8" bestFit="1" customWidth="1"/>
    <col min="6120" max="6120" width="13.85546875" style="8" bestFit="1" customWidth="1"/>
    <col min="6121" max="6125" width="11.28515625" style="8" bestFit="1" customWidth="1"/>
    <col min="6126" max="6126" width="13.42578125" style="8" customWidth="1"/>
    <col min="6127" max="6127" width="11.28515625" style="8" bestFit="1" customWidth="1"/>
    <col min="6128" max="6128" width="15.140625" style="8" customWidth="1"/>
    <col min="6129" max="6129" width="13.140625" style="8" customWidth="1"/>
    <col min="6130" max="6130" width="15.85546875" style="8" customWidth="1"/>
    <col min="6131" max="6131" width="14.85546875" style="8" customWidth="1"/>
    <col min="6132" max="6132" width="19.140625" style="8" customWidth="1"/>
    <col min="6133" max="6133" width="14" style="8" customWidth="1"/>
    <col min="6134" max="6134" width="15.85546875" style="8" customWidth="1"/>
    <col min="6135" max="6135" width="17" style="8" customWidth="1"/>
    <col min="6136" max="6136" width="16.140625" style="8" customWidth="1"/>
    <col min="6137" max="6137" width="17.28515625" style="8" customWidth="1"/>
    <col min="6138" max="6139" width="8.85546875" style="8"/>
    <col min="6140" max="6140" width="13.85546875" style="8" bestFit="1" customWidth="1"/>
    <col min="6141" max="6333" width="8.85546875" style="8"/>
    <col min="6334" max="6334" width="43.42578125" style="8" customWidth="1"/>
    <col min="6335" max="6341" width="18.85546875" style="8" customWidth="1"/>
    <col min="6342" max="6342" width="15.42578125" style="8" customWidth="1"/>
    <col min="6343" max="6343" width="12.140625" style="8" customWidth="1"/>
    <col min="6344" max="6344" width="14.28515625" style="8" customWidth="1"/>
    <col min="6345" max="6345" width="12.28515625" style="8" customWidth="1"/>
    <col min="6346" max="6346" width="12.85546875" style="8" customWidth="1"/>
    <col min="6347" max="6348" width="12.42578125" style="8" customWidth="1"/>
    <col min="6349" max="6349" width="12.28515625" style="8" customWidth="1"/>
    <col min="6350" max="6355" width="11.42578125" style="8" bestFit="1" customWidth="1"/>
    <col min="6356" max="6356" width="13.85546875" style="8" bestFit="1" customWidth="1"/>
    <col min="6357" max="6361" width="11.42578125" style="8" bestFit="1" customWidth="1"/>
    <col min="6362" max="6362" width="11.7109375" style="8" customWidth="1"/>
    <col min="6363" max="6363" width="13.42578125" style="8" bestFit="1" customWidth="1"/>
    <col min="6364" max="6365" width="11.42578125" style="8" bestFit="1" customWidth="1"/>
    <col min="6366" max="6366" width="13.85546875" style="8" bestFit="1" customWidth="1"/>
    <col min="6367" max="6372" width="11.42578125" style="8" bestFit="1" customWidth="1"/>
    <col min="6373" max="6375" width="11.28515625" style="8" bestFit="1" customWidth="1"/>
    <col min="6376" max="6376" width="13.85546875" style="8" bestFit="1" customWidth="1"/>
    <col min="6377" max="6381" width="11.28515625" style="8" bestFit="1" customWidth="1"/>
    <col min="6382" max="6382" width="13.42578125" style="8" customWidth="1"/>
    <col min="6383" max="6383" width="11.28515625" style="8" bestFit="1" customWidth="1"/>
    <col min="6384" max="6384" width="15.140625" style="8" customWidth="1"/>
    <col min="6385" max="6385" width="13.140625" style="8" customWidth="1"/>
    <col min="6386" max="6386" width="15.85546875" style="8" customWidth="1"/>
    <col min="6387" max="6387" width="14.85546875" style="8" customWidth="1"/>
    <col min="6388" max="6388" width="19.140625" style="8" customWidth="1"/>
    <col min="6389" max="6389" width="14" style="8" customWidth="1"/>
    <col min="6390" max="6390" width="15.85546875" style="8" customWidth="1"/>
    <col min="6391" max="6391" width="17" style="8" customWidth="1"/>
    <col min="6392" max="6392" width="16.140625" style="8" customWidth="1"/>
    <col min="6393" max="6393" width="17.28515625" style="8" customWidth="1"/>
    <col min="6394" max="6395" width="8.85546875" style="8"/>
    <col min="6396" max="6396" width="13.85546875" style="8" bestFit="1" customWidth="1"/>
    <col min="6397" max="6589" width="8.85546875" style="8"/>
    <col min="6590" max="6590" width="43.42578125" style="8" customWidth="1"/>
    <col min="6591" max="6597" width="18.85546875" style="8" customWidth="1"/>
    <col min="6598" max="6598" width="15.42578125" style="8" customWidth="1"/>
    <col min="6599" max="6599" width="12.140625" style="8" customWidth="1"/>
    <col min="6600" max="6600" width="14.28515625" style="8" customWidth="1"/>
    <col min="6601" max="6601" width="12.28515625" style="8" customWidth="1"/>
    <col min="6602" max="6602" width="12.85546875" style="8" customWidth="1"/>
    <col min="6603" max="6604" width="12.42578125" style="8" customWidth="1"/>
    <col min="6605" max="6605" width="12.28515625" style="8" customWidth="1"/>
    <col min="6606" max="6611" width="11.42578125" style="8" bestFit="1" customWidth="1"/>
    <col min="6612" max="6612" width="13.85546875" style="8" bestFit="1" customWidth="1"/>
    <col min="6613" max="6617" width="11.42578125" style="8" bestFit="1" customWidth="1"/>
    <col min="6618" max="6618" width="11.7109375" style="8" customWidth="1"/>
    <col min="6619" max="6619" width="13.42578125" style="8" bestFit="1" customWidth="1"/>
    <col min="6620" max="6621" width="11.42578125" style="8" bestFit="1" customWidth="1"/>
    <col min="6622" max="6622" width="13.85546875" style="8" bestFit="1" customWidth="1"/>
    <col min="6623" max="6628" width="11.42578125" style="8" bestFit="1" customWidth="1"/>
    <col min="6629" max="6631" width="11.28515625" style="8" bestFit="1" customWidth="1"/>
    <col min="6632" max="6632" width="13.85546875" style="8" bestFit="1" customWidth="1"/>
    <col min="6633" max="6637" width="11.28515625" style="8" bestFit="1" customWidth="1"/>
    <col min="6638" max="6638" width="13.42578125" style="8" customWidth="1"/>
    <col min="6639" max="6639" width="11.28515625" style="8" bestFit="1" customWidth="1"/>
    <col min="6640" max="6640" width="15.140625" style="8" customWidth="1"/>
    <col min="6641" max="6641" width="13.140625" style="8" customWidth="1"/>
    <col min="6642" max="6642" width="15.85546875" style="8" customWidth="1"/>
    <col min="6643" max="6643" width="14.85546875" style="8" customWidth="1"/>
    <col min="6644" max="6644" width="19.140625" style="8" customWidth="1"/>
    <col min="6645" max="6645" width="14" style="8" customWidth="1"/>
    <col min="6646" max="6646" width="15.85546875" style="8" customWidth="1"/>
    <col min="6647" max="6647" width="17" style="8" customWidth="1"/>
    <col min="6648" max="6648" width="16.140625" style="8" customWidth="1"/>
    <col min="6649" max="6649" width="17.28515625" style="8" customWidth="1"/>
    <col min="6650" max="6651" width="8.85546875" style="8"/>
    <col min="6652" max="6652" width="13.85546875" style="8" bestFit="1" customWidth="1"/>
    <col min="6653" max="6845" width="8.85546875" style="8"/>
    <col min="6846" max="6846" width="43.42578125" style="8" customWidth="1"/>
    <col min="6847" max="6853" width="18.85546875" style="8" customWidth="1"/>
    <col min="6854" max="6854" width="15.42578125" style="8" customWidth="1"/>
    <col min="6855" max="6855" width="12.140625" style="8" customWidth="1"/>
    <col min="6856" max="6856" width="14.28515625" style="8" customWidth="1"/>
    <col min="6857" max="6857" width="12.28515625" style="8" customWidth="1"/>
    <col min="6858" max="6858" width="12.85546875" style="8" customWidth="1"/>
    <col min="6859" max="6860" width="12.42578125" style="8" customWidth="1"/>
    <col min="6861" max="6861" width="12.28515625" style="8" customWidth="1"/>
    <col min="6862" max="6867" width="11.42578125" style="8" bestFit="1" customWidth="1"/>
    <col min="6868" max="6868" width="13.85546875" style="8" bestFit="1" customWidth="1"/>
    <col min="6869" max="6873" width="11.42578125" style="8" bestFit="1" customWidth="1"/>
    <col min="6874" max="6874" width="11.7109375" style="8" customWidth="1"/>
    <col min="6875" max="6875" width="13.42578125" style="8" bestFit="1" customWidth="1"/>
    <col min="6876" max="6877" width="11.42578125" style="8" bestFit="1" customWidth="1"/>
    <col min="6878" max="6878" width="13.85546875" style="8" bestFit="1" customWidth="1"/>
    <col min="6879" max="6884" width="11.42578125" style="8" bestFit="1" customWidth="1"/>
    <col min="6885" max="6887" width="11.28515625" style="8" bestFit="1" customWidth="1"/>
    <col min="6888" max="6888" width="13.85546875" style="8" bestFit="1" customWidth="1"/>
    <col min="6889" max="6893" width="11.28515625" style="8" bestFit="1" customWidth="1"/>
    <col min="6894" max="6894" width="13.42578125" style="8" customWidth="1"/>
    <col min="6895" max="6895" width="11.28515625" style="8" bestFit="1" customWidth="1"/>
    <col min="6896" max="6896" width="15.140625" style="8" customWidth="1"/>
    <col min="6897" max="6897" width="13.140625" style="8" customWidth="1"/>
    <col min="6898" max="6898" width="15.85546875" style="8" customWidth="1"/>
    <col min="6899" max="6899" width="14.85546875" style="8" customWidth="1"/>
    <col min="6900" max="6900" width="19.140625" style="8" customWidth="1"/>
    <col min="6901" max="6901" width="14" style="8" customWidth="1"/>
    <col min="6902" max="6902" width="15.85546875" style="8" customWidth="1"/>
    <col min="6903" max="6903" width="17" style="8" customWidth="1"/>
    <col min="6904" max="6904" width="16.140625" style="8" customWidth="1"/>
    <col min="6905" max="6905" width="17.28515625" style="8" customWidth="1"/>
    <col min="6906" max="6907" width="8.85546875" style="8"/>
    <col min="6908" max="6908" width="13.85546875" style="8" bestFit="1" customWidth="1"/>
    <col min="6909" max="7101" width="8.85546875" style="8"/>
    <col min="7102" max="7102" width="43.42578125" style="8" customWidth="1"/>
    <col min="7103" max="7109" width="18.85546875" style="8" customWidth="1"/>
    <col min="7110" max="7110" width="15.42578125" style="8" customWidth="1"/>
    <col min="7111" max="7111" width="12.140625" style="8" customWidth="1"/>
    <col min="7112" max="7112" width="14.28515625" style="8" customWidth="1"/>
    <col min="7113" max="7113" width="12.28515625" style="8" customWidth="1"/>
    <col min="7114" max="7114" width="12.85546875" style="8" customWidth="1"/>
    <col min="7115" max="7116" width="12.42578125" style="8" customWidth="1"/>
    <col min="7117" max="7117" width="12.28515625" style="8" customWidth="1"/>
    <col min="7118" max="7123" width="11.42578125" style="8" bestFit="1" customWidth="1"/>
    <col min="7124" max="7124" width="13.85546875" style="8" bestFit="1" customWidth="1"/>
    <col min="7125" max="7129" width="11.42578125" style="8" bestFit="1" customWidth="1"/>
    <col min="7130" max="7130" width="11.7109375" style="8" customWidth="1"/>
    <col min="7131" max="7131" width="13.42578125" style="8" bestFit="1" customWidth="1"/>
    <col min="7132" max="7133" width="11.42578125" style="8" bestFit="1" customWidth="1"/>
    <col min="7134" max="7134" width="13.85546875" style="8" bestFit="1" customWidth="1"/>
    <col min="7135" max="7140" width="11.42578125" style="8" bestFit="1" customWidth="1"/>
    <col min="7141" max="7143" width="11.28515625" style="8" bestFit="1" customWidth="1"/>
    <col min="7144" max="7144" width="13.85546875" style="8" bestFit="1" customWidth="1"/>
    <col min="7145" max="7149" width="11.28515625" style="8" bestFit="1" customWidth="1"/>
    <col min="7150" max="7150" width="13.42578125" style="8" customWidth="1"/>
    <col min="7151" max="7151" width="11.28515625" style="8" bestFit="1" customWidth="1"/>
    <col min="7152" max="7152" width="15.140625" style="8" customWidth="1"/>
    <col min="7153" max="7153" width="13.140625" style="8" customWidth="1"/>
    <col min="7154" max="7154" width="15.85546875" style="8" customWidth="1"/>
    <col min="7155" max="7155" width="14.85546875" style="8" customWidth="1"/>
    <col min="7156" max="7156" width="19.140625" style="8" customWidth="1"/>
    <col min="7157" max="7157" width="14" style="8" customWidth="1"/>
    <col min="7158" max="7158" width="15.85546875" style="8" customWidth="1"/>
    <col min="7159" max="7159" width="17" style="8" customWidth="1"/>
    <col min="7160" max="7160" width="16.140625" style="8" customWidth="1"/>
    <col min="7161" max="7161" width="17.28515625" style="8" customWidth="1"/>
    <col min="7162" max="7163" width="8.85546875" style="8"/>
    <col min="7164" max="7164" width="13.85546875" style="8" bestFit="1" customWidth="1"/>
    <col min="7165" max="7357" width="8.85546875" style="8"/>
    <col min="7358" max="7358" width="43.42578125" style="8" customWidth="1"/>
    <col min="7359" max="7365" width="18.85546875" style="8" customWidth="1"/>
    <col min="7366" max="7366" width="15.42578125" style="8" customWidth="1"/>
    <col min="7367" max="7367" width="12.140625" style="8" customWidth="1"/>
    <col min="7368" max="7368" width="14.28515625" style="8" customWidth="1"/>
    <col min="7369" max="7369" width="12.28515625" style="8" customWidth="1"/>
    <col min="7370" max="7370" width="12.85546875" style="8" customWidth="1"/>
    <col min="7371" max="7372" width="12.42578125" style="8" customWidth="1"/>
    <col min="7373" max="7373" width="12.28515625" style="8" customWidth="1"/>
    <col min="7374" max="7379" width="11.42578125" style="8" bestFit="1" customWidth="1"/>
    <col min="7380" max="7380" width="13.85546875" style="8" bestFit="1" customWidth="1"/>
    <col min="7381" max="7385" width="11.42578125" style="8" bestFit="1" customWidth="1"/>
    <col min="7386" max="7386" width="11.7109375" style="8" customWidth="1"/>
    <col min="7387" max="7387" width="13.42578125" style="8" bestFit="1" customWidth="1"/>
    <col min="7388" max="7389" width="11.42578125" style="8" bestFit="1" customWidth="1"/>
    <col min="7390" max="7390" width="13.85546875" style="8" bestFit="1" customWidth="1"/>
    <col min="7391" max="7396" width="11.42578125" style="8" bestFit="1" customWidth="1"/>
    <col min="7397" max="7399" width="11.28515625" style="8" bestFit="1" customWidth="1"/>
    <col min="7400" max="7400" width="13.85546875" style="8" bestFit="1" customWidth="1"/>
    <col min="7401" max="7405" width="11.28515625" style="8" bestFit="1" customWidth="1"/>
    <col min="7406" max="7406" width="13.42578125" style="8" customWidth="1"/>
    <col min="7407" max="7407" width="11.28515625" style="8" bestFit="1" customWidth="1"/>
    <col min="7408" max="7408" width="15.140625" style="8" customWidth="1"/>
    <col min="7409" max="7409" width="13.140625" style="8" customWidth="1"/>
    <col min="7410" max="7410" width="15.85546875" style="8" customWidth="1"/>
    <col min="7411" max="7411" width="14.85546875" style="8" customWidth="1"/>
    <col min="7412" max="7412" width="19.140625" style="8" customWidth="1"/>
    <col min="7413" max="7413" width="14" style="8" customWidth="1"/>
    <col min="7414" max="7414" width="15.85546875" style="8" customWidth="1"/>
    <col min="7415" max="7415" width="17" style="8" customWidth="1"/>
    <col min="7416" max="7416" width="16.140625" style="8" customWidth="1"/>
    <col min="7417" max="7417" width="17.28515625" style="8" customWidth="1"/>
    <col min="7418" max="7419" width="8.85546875" style="8"/>
    <col min="7420" max="7420" width="13.85546875" style="8" bestFit="1" customWidth="1"/>
    <col min="7421" max="7613" width="8.85546875" style="8"/>
    <col min="7614" max="7614" width="43.42578125" style="8" customWidth="1"/>
    <col min="7615" max="7621" width="18.85546875" style="8" customWidth="1"/>
    <col min="7622" max="7622" width="15.42578125" style="8" customWidth="1"/>
    <col min="7623" max="7623" width="12.140625" style="8" customWidth="1"/>
    <col min="7624" max="7624" width="14.28515625" style="8" customWidth="1"/>
    <col min="7625" max="7625" width="12.28515625" style="8" customWidth="1"/>
    <col min="7626" max="7626" width="12.85546875" style="8" customWidth="1"/>
    <col min="7627" max="7628" width="12.42578125" style="8" customWidth="1"/>
    <col min="7629" max="7629" width="12.28515625" style="8" customWidth="1"/>
    <col min="7630" max="7635" width="11.42578125" style="8" bestFit="1" customWidth="1"/>
    <col min="7636" max="7636" width="13.85546875" style="8" bestFit="1" customWidth="1"/>
    <col min="7637" max="7641" width="11.42578125" style="8" bestFit="1" customWidth="1"/>
    <col min="7642" max="7642" width="11.7109375" style="8" customWidth="1"/>
    <col min="7643" max="7643" width="13.42578125" style="8" bestFit="1" customWidth="1"/>
    <col min="7644" max="7645" width="11.42578125" style="8" bestFit="1" customWidth="1"/>
    <col min="7646" max="7646" width="13.85546875" style="8" bestFit="1" customWidth="1"/>
    <col min="7647" max="7652" width="11.42578125" style="8" bestFit="1" customWidth="1"/>
    <col min="7653" max="7655" width="11.28515625" style="8" bestFit="1" customWidth="1"/>
    <col min="7656" max="7656" width="13.85546875" style="8" bestFit="1" customWidth="1"/>
    <col min="7657" max="7661" width="11.28515625" style="8" bestFit="1" customWidth="1"/>
    <col min="7662" max="7662" width="13.42578125" style="8" customWidth="1"/>
    <col min="7663" max="7663" width="11.28515625" style="8" bestFit="1" customWidth="1"/>
    <col min="7664" max="7664" width="15.140625" style="8" customWidth="1"/>
    <col min="7665" max="7665" width="13.140625" style="8" customWidth="1"/>
    <col min="7666" max="7666" width="15.85546875" style="8" customWidth="1"/>
    <col min="7667" max="7667" width="14.85546875" style="8" customWidth="1"/>
    <col min="7668" max="7668" width="19.140625" style="8" customWidth="1"/>
    <col min="7669" max="7669" width="14" style="8" customWidth="1"/>
    <col min="7670" max="7670" width="15.85546875" style="8" customWidth="1"/>
    <col min="7671" max="7671" width="17" style="8" customWidth="1"/>
    <col min="7672" max="7672" width="16.140625" style="8" customWidth="1"/>
    <col min="7673" max="7673" width="17.28515625" style="8" customWidth="1"/>
    <col min="7674" max="7675" width="8.85546875" style="8"/>
    <col min="7676" max="7676" width="13.85546875" style="8" bestFit="1" customWidth="1"/>
    <col min="7677" max="7869" width="8.85546875" style="8"/>
    <col min="7870" max="7870" width="43.42578125" style="8" customWidth="1"/>
    <col min="7871" max="7877" width="18.85546875" style="8" customWidth="1"/>
    <col min="7878" max="7878" width="15.42578125" style="8" customWidth="1"/>
    <col min="7879" max="7879" width="12.140625" style="8" customWidth="1"/>
    <col min="7880" max="7880" width="14.28515625" style="8" customWidth="1"/>
    <col min="7881" max="7881" width="12.28515625" style="8" customWidth="1"/>
    <col min="7882" max="7882" width="12.85546875" style="8" customWidth="1"/>
    <col min="7883" max="7884" width="12.42578125" style="8" customWidth="1"/>
    <col min="7885" max="7885" width="12.28515625" style="8" customWidth="1"/>
    <col min="7886" max="7891" width="11.42578125" style="8" bestFit="1" customWidth="1"/>
    <col min="7892" max="7892" width="13.85546875" style="8" bestFit="1" customWidth="1"/>
    <col min="7893" max="7897" width="11.42578125" style="8" bestFit="1" customWidth="1"/>
    <col min="7898" max="7898" width="11.7109375" style="8" customWidth="1"/>
    <col min="7899" max="7899" width="13.42578125" style="8" bestFit="1" customWidth="1"/>
    <col min="7900" max="7901" width="11.42578125" style="8" bestFit="1" customWidth="1"/>
    <col min="7902" max="7902" width="13.85546875" style="8" bestFit="1" customWidth="1"/>
    <col min="7903" max="7908" width="11.42578125" style="8" bestFit="1" customWidth="1"/>
    <col min="7909" max="7911" width="11.28515625" style="8" bestFit="1" customWidth="1"/>
    <col min="7912" max="7912" width="13.85546875" style="8" bestFit="1" customWidth="1"/>
    <col min="7913" max="7917" width="11.28515625" style="8" bestFit="1" customWidth="1"/>
    <col min="7918" max="7918" width="13.42578125" style="8" customWidth="1"/>
    <col min="7919" max="7919" width="11.28515625" style="8" bestFit="1" customWidth="1"/>
    <col min="7920" max="7920" width="15.140625" style="8" customWidth="1"/>
    <col min="7921" max="7921" width="13.140625" style="8" customWidth="1"/>
    <col min="7922" max="7922" width="15.85546875" style="8" customWidth="1"/>
    <col min="7923" max="7923" width="14.85546875" style="8" customWidth="1"/>
    <col min="7924" max="7924" width="19.140625" style="8" customWidth="1"/>
    <col min="7925" max="7925" width="14" style="8" customWidth="1"/>
    <col min="7926" max="7926" width="15.85546875" style="8" customWidth="1"/>
    <col min="7927" max="7927" width="17" style="8" customWidth="1"/>
    <col min="7928" max="7928" width="16.140625" style="8" customWidth="1"/>
    <col min="7929" max="7929" width="17.28515625" style="8" customWidth="1"/>
    <col min="7930" max="7931" width="8.85546875" style="8"/>
    <col min="7932" max="7932" width="13.85546875" style="8" bestFit="1" customWidth="1"/>
    <col min="7933" max="8125" width="8.85546875" style="8"/>
    <col min="8126" max="8126" width="43.42578125" style="8" customWidth="1"/>
    <col min="8127" max="8133" width="18.85546875" style="8" customWidth="1"/>
    <col min="8134" max="8134" width="15.42578125" style="8" customWidth="1"/>
    <col min="8135" max="8135" width="12.140625" style="8" customWidth="1"/>
    <col min="8136" max="8136" width="14.28515625" style="8" customWidth="1"/>
    <col min="8137" max="8137" width="12.28515625" style="8" customWidth="1"/>
    <col min="8138" max="8138" width="12.85546875" style="8" customWidth="1"/>
    <col min="8139" max="8140" width="12.42578125" style="8" customWidth="1"/>
    <col min="8141" max="8141" width="12.28515625" style="8" customWidth="1"/>
    <col min="8142" max="8147" width="11.42578125" style="8" bestFit="1" customWidth="1"/>
    <col min="8148" max="8148" width="13.85546875" style="8" bestFit="1" customWidth="1"/>
    <col min="8149" max="8153" width="11.42578125" style="8" bestFit="1" customWidth="1"/>
    <col min="8154" max="8154" width="11.7109375" style="8" customWidth="1"/>
    <col min="8155" max="8155" width="13.42578125" style="8" bestFit="1" customWidth="1"/>
    <col min="8156" max="8157" width="11.42578125" style="8" bestFit="1" customWidth="1"/>
    <col min="8158" max="8158" width="13.85546875" style="8" bestFit="1" customWidth="1"/>
    <col min="8159" max="8164" width="11.42578125" style="8" bestFit="1" customWidth="1"/>
    <col min="8165" max="8167" width="11.28515625" style="8" bestFit="1" customWidth="1"/>
    <col min="8168" max="8168" width="13.85546875" style="8" bestFit="1" customWidth="1"/>
    <col min="8169" max="8173" width="11.28515625" style="8" bestFit="1" customWidth="1"/>
    <col min="8174" max="8174" width="13.42578125" style="8" customWidth="1"/>
    <col min="8175" max="8175" width="11.28515625" style="8" bestFit="1" customWidth="1"/>
    <col min="8176" max="8176" width="15.140625" style="8" customWidth="1"/>
    <col min="8177" max="8177" width="13.140625" style="8" customWidth="1"/>
    <col min="8178" max="8178" width="15.85546875" style="8" customWidth="1"/>
    <col min="8179" max="8179" width="14.85546875" style="8" customWidth="1"/>
    <col min="8180" max="8180" width="19.140625" style="8" customWidth="1"/>
    <col min="8181" max="8181" width="14" style="8" customWidth="1"/>
    <col min="8182" max="8182" width="15.85546875" style="8" customWidth="1"/>
    <col min="8183" max="8183" width="17" style="8" customWidth="1"/>
    <col min="8184" max="8184" width="16.140625" style="8" customWidth="1"/>
    <col min="8185" max="8185" width="17.28515625" style="8" customWidth="1"/>
    <col min="8186" max="8187" width="8.85546875" style="8"/>
    <col min="8188" max="8188" width="13.85546875" style="8" bestFit="1" customWidth="1"/>
    <col min="8189" max="8381" width="8.85546875" style="8"/>
    <col min="8382" max="8382" width="43.42578125" style="8" customWidth="1"/>
    <col min="8383" max="8389" width="18.85546875" style="8" customWidth="1"/>
    <col min="8390" max="8390" width="15.42578125" style="8" customWidth="1"/>
    <col min="8391" max="8391" width="12.140625" style="8" customWidth="1"/>
    <col min="8392" max="8392" width="14.28515625" style="8" customWidth="1"/>
    <col min="8393" max="8393" width="12.28515625" style="8" customWidth="1"/>
    <col min="8394" max="8394" width="12.85546875" style="8" customWidth="1"/>
    <col min="8395" max="8396" width="12.42578125" style="8" customWidth="1"/>
    <col min="8397" max="8397" width="12.28515625" style="8" customWidth="1"/>
    <col min="8398" max="8403" width="11.42578125" style="8" bestFit="1" customWidth="1"/>
    <col min="8404" max="8404" width="13.85546875" style="8" bestFit="1" customWidth="1"/>
    <col min="8405" max="8409" width="11.42578125" style="8" bestFit="1" customWidth="1"/>
    <col min="8410" max="8410" width="11.7109375" style="8" customWidth="1"/>
    <col min="8411" max="8411" width="13.42578125" style="8" bestFit="1" customWidth="1"/>
    <col min="8412" max="8413" width="11.42578125" style="8" bestFit="1" customWidth="1"/>
    <col min="8414" max="8414" width="13.85546875" style="8" bestFit="1" customWidth="1"/>
    <col min="8415" max="8420" width="11.42578125" style="8" bestFit="1" customWidth="1"/>
    <col min="8421" max="8423" width="11.28515625" style="8" bestFit="1" customWidth="1"/>
    <col min="8424" max="8424" width="13.85546875" style="8" bestFit="1" customWidth="1"/>
    <col min="8425" max="8429" width="11.28515625" style="8" bestFit="1" customWidth="1"/>
    <col min="8430" max="8430" width="13.42578125" style="8" customWidth="1"/>
    <col min="8431" max="8431" width="11.28515625" style="8" bestFit="1" customWidth="1"/>
    <col min="8432" max="8432" width="15.140625" style="8" customWidth="1"/>
    <col min="8433" max="8433" width="13.140625" style="8" customWidth="1"/>
    <col min="8434" max="8434" width="15.85546875" style="8" customWidth="1"/>
    <col min="8435" max="8435" width="14.85546875" style="8" customWidth="1"/>
    <col min="8436" max="8436" width="19.140625" style="8" customWidth="1"/>
    <col min="8437" max="8437" width="14" style="8" customWidth="1"/>
    <col min="8438" max="8438" width="15.85546875" style="8" customWidth="1"/>
    <col min="8439" max="8439" width="17" style="8" customWidth="1"/>
    <col min="8440" max="8440" width="16.140625" style="8" customWidth="1"/>
    <col min="8441" max="8441" width="17.28515625" style="8" customWidth="1"/>
    <col min="8442" max="8443" width="8.85546875" style="8"/>
    <col min="8444" max="8444" width="13.85546875" style="8" bestFit="1" customWidth="1"/>
    <col min="8445" max="8637" width="8.85546875" style="8"/>
    <col min="8638" max="8638" width="43.42578125" style="8" customWidth="1"/>
    <col min="8639" max="8645" width="18.85546875" style="8" customWidth="1"/>
    <col min="8646" max="8646" width="15.42578125" style="8" customWidth="1"/>
    <col min="8647" max="8647" width="12.140625" style="8" customWidth="1"/>
    <col min="8648" max="8648" width="14.28515625" style="8" customWidth="1"/>
    <col min="8649" max="8649" width="12.28515625" style="8" customWidth="1"/>
    <col min="8650" max="8650" width="12.85546875" style="8" customWidth="1"/>
    <col min="8651" max="8652" width="12.42578125" style="8" customWidth="1"/>
    <col min="8653" max="8653" width="12.28515625" style="8" customWidth="1"/>
    <col min="8654" max="8659" width="11.42578125" style="8" bestFit="1" customWidth="1"/>
    <col min="8660" max="8660" width="13.85546875" style="8" bestFit="1" customWidth="1"/>
    <col min="8661" max="8665" width="11.42578125" style="8" bestFit="1" customWidth="1"/>
    <col min="8666" max="8666" width="11.7109375" style="8" customWidth="1"/>
    <col min="8667" max="8667" width="13.42578125" style="8" bestFit="1" customWidth="1"/>
    <col min="8668" max="8669" width="11.42578125" style="8" bestFit="1" customWidth="1"/>
    <col min="8670" max="8670" width="13.85546875" style="8" bestFit="1" customWidth="1"/>
    <col min="8671" max="8676" width="11.42578125" style="8" bestFit="1" customWidth="1"/>
    <col min="8677" max="8679" width="11.28515625" style="8" bestFit="1" customWidth="1"/>
    <col min="8680" max="8680" width="13.85546875" style="8" bestFit="1" customWidth="1"/>
    <col min="8681" max="8685" width="11.28515625" style="8" bestFit="1" customWidth="1"/>
    <col min="8686" max="8686" width="13.42578125" style="8" customWidth="1"/>
    <col min="8687" max="8687" width="11.28515625" style="8" bestFit="1" customWidth="1"/>
    <col min="8688" max="8688" width="15.140625" style="8" customWidth="1"/>
    <col min="8689" max="8689" width="13.140625" style="8" customWidth="1"/>
    <col min="8690" max="8690" width="15.85546875" style="8" customWidth="1"/>
    <col min="8691" max="8691" width="14.85546875" style="8" customWidth="1"/>
    <col min="8692" max="8692" width="19.140625" style="8" customWidth="1"/>
    <col min="8693" max="8693" width="14" style="8" customWidth="1"/>
    <col min="8694" max="8694" width="15.85546875" style="8" customWidth="1"/>
    <col min="8695" max="8695" width="17" style="8" customWidth="1"/>
    <col min="8696" max="8696" width="16.140625" style="8" customWidth="1"/>
    <col min="8697" max="8697" width="17.28515625" style="8" customWidth="1"/>
    <col min="8698" max="8699" width="8.85546875" style="8"/>
    <col min="8700" max="8700" width="13.85546875" style="8" bestFit="1" customWidth="1"/>
    <col min="8701" max="8893" width="8.85546875" style="8"/>
    <col min="8894" max="8894" width="43.42578125" style="8" customWidth="1"/>
    <col min="8895" max="8901" width="18.85546875" style="8" customWidth="1"/>
    <col min="8902" max="8902" width="15.42578125" style="8" customWidth="1"/>
    <col min="8903" max="8903" width="12.140625" style="8" customWidth="1"/>
    <col min="8904" max="8904" width="14.28515625" style="8" customWidth="1"/>
    <col min="8905" max="8905" width="12.28515625" style="8" customWidth="1"/>
    <col min="8906" max="8906" width="12.85546875" style="8" customWidth="1"/>
    <col min="8907" max="8908" width="12.42578125" style="8" customWidth="1"/>
    <col min="8909" max="8909" width="12.28515625" style="8" customWidth="1"/>
    <col min="8910" max="8915" width="11.42578125" style="8" bestFit="1" customWidth="1"/>
    <col min="8916" max="8916" width="13.85546875" style="8" bestFit="1" customWidth="1"/>
    <col min="8917" max="8921" width="11.42578125" style="8" bestFit="1" customWidth="1"/>
    <col min="8922" max="8922" width="11.7109375" style="8" customWidth="1"/>
    <col min="8923" max="8923" width="13.42578125" style="8" bestFit="1" customWidth="1"/>
    <col min="8924" max="8925" width="11.42578125" style="8" bestFit="1" customWidth="1"/>
    <col min="8926" max="8926" width="13.85546875" style="8" bestFit="1" customWidth="1"/>
    <col min="8927" max="8932" width="11.42578125" style="8" bestFit="1" customWidth="1"/>
    <col min="8933" max="8935" width="11.28515625" style="8" bestFit="1" customWidth="1"/>
    <col min="8936" max="8936" width="13.85546875" style="8" bestFit="1" customWidth="1"/>
    <col min="8937" max="8941" width="11.28515625" style="8" bestFit="1" customWidth="1"/>
    <col min="8942" max="8942" width="13.42578125" style="8" customWidth="1"/>
    <col min="8943" max="8943" width="11.28515625" style="8" bestFit="1" customWidth="1"/>
    <col min="8944" max="8944" width="15.140625" style="8" customWidth="1"/>
    <col min="8945" max="8945" width="13.140625" style="8" customWidth="1"/>
    <col min="8946" max="8946" width="15.85546875" style="8" customWidth="1"/>
    <col min="8947" max="8947" width="14.85546875" style="8" customWidth="1"/>
    <col min="8948" max="8948" width="19.140625" style="8" customWidth="1"/>
    <col min="8949" max="8949" width="14" style="8" customWidth="1"/>
    <col min="8950" max="8950" width="15.85546875" style="8" customWidth="1"/>
    <col min="8951" max="8951" width="17" style="8" customWidth="1"/>
    <col min="8952" max="8952" width="16.140625" style="8" customWidth="1"/>
    <col min="8953" max="8953" width="17.28515625" style="8" customWidth="1"/>
    <col min="8954" max="8955" width="8.85546875" style="8"/>
    <col min="8956" max="8956" width="13.85546875" style="8" bestFit="1" customWidth="1"/>
    <col min="8957" max="9149" width="8.85546875" style="8"/>
    <col min="9150" max="9150" width="43.42578125" style="8" customWidth="1"/>
    <col min="9151" max="9157" width="18.85546875" style="8" customWidth="1"/>
    <col min="9158" max="9158" width="15.42578125" style="8" customWidth="1"/>
    <col min="9159" max="9159" width="12.140625" style="8" customWidth="1"/>
    <col min="9160" max="9160" width="14.28515625" style="8" customWidth="1"/>
    <col min="9161" max="9161" width="12.28515625" style="8" customWidth="1"/>
    <col min="9162" max="9162" width="12.85546875" style="8" customWidth="1"/>
    <col min="9163" max="9164" width="12.42578125" style="8" customWidth="1"/>
    <col min="9165" max="9165" width="12.28515625" style="8" customWidth="1"/>
    <col min="9166" max="9171" width="11.42578125" style="8" bestFit="1" customWidth="1"/>
    <col min="9172" max="9172" width="13.85546875" style="8" bestFit="1" customWidth="1"/>
    <col min="9173" max="9177" width="11.42578125" style="8" bestFit="1" customWidth="1"/>
    <col min="9178" max="9178" width="11.7109375" style="8" customWidth="1"/>
    <col min="9179" max="9179" width="13.42578125" style="8" bestFit="1" customWidth="1"/>
    <col min="9180" max="9181" width="11.42578125" style="8" bestFit="1" customWidth="1"/>
    <col min="9182" max="9182" width="13.85546875" style="8" bestFit="1" customWidth="1"/>
    <col min="9183" max="9188" width="11.42578125" style="8" bestFit="1" customWidth="1"/>
    <col min="9189" max="9191" width="11.28515625" style="8" bestFit="1" customWidth="1"/>
    <col min="9192" max="9192" width="13.85546875" style="8" bestFit="1" customWidth="1"/>
    <col min="9193" max="9197" width="11.28515625" style="8" bestFit="1" customWidth="1"/>
    <col min="9198" max="9198" width="13.42578125" style="8" customWidth="1"/>
    <col min="9199" max="9199" width="11.28515625" style="8" bestFit="1" customWidth="1"/>
    <col min="9200" max="9200" width="15.140625" style="8" customWidth="1"/>
    <col min="9201" max="9201" width="13.140625" style="8" customWidth="1"/>
    <col min="9202" max="9202" width="15.85546875" style="8" customWidth="1"/>
    <col min="9203" max="9203" width="14.85546875" style="8" customWidth="1"/>
    <col min="9204" max="9204" width="19.140625" style="8" customWidth="1"/>
    <col min="9205" max="9205" width="14" style="8" customWidth="1"/>
    <col min="9206" max="9206" width="15.85546875" style="8" customWidth="1"/>
    <col min="9207" max="9207" width="17" style="8" customWidth="1"/>
    <col min="9208" max="9208" width="16.140625" style="8" customWidth="1"/>
    <col min="9209" max="9209" width="17.28515625" style="8" customWidth="1"/>
    <col min="9210" max="9211" width="8.85546875" style="8"/>
    <col min="9212" max="9212" width="13.85546875" style="8" bestFit="1" customWidth="1"/>
    <col min="9213" max="9405" width="8.85546875" style="8"/>
    <col min="9406" max="9406" width="43.42578125" style="8" customWidth="1"/>
    <col min="9407" max="9413" width="18.85546875" style="8" customWidth="1"/>
    <col min="9414" max="9414" width="15.42578125" style="8" customWidth="1"/>
    <col min="9415" max="9415" width="12.140625" style="8" customWidth="1"/>
    <col min="9416" max="9416" width="14.28515625" style="8" customWidth="1"/>
    <col min="9417" max="9417" width="12.28515625" style="8" customWidth="1"/>
    <col min="9418" max="9418" width="12.85546875" style="8" customWidth="1"/>
    <col min="9419" max="9420" width="12.42578125" style="8" customWidth="1"/>
    <col min="9421" max="9421" width="12.28515625" style="8" customWidth="1"/>
    <col min="9422" max="9427" width="11.42578125" style="8" bestFit="1" customWidth="1"/>
    <col min="9428" max="9428" width="13.85546875" style="8" bestFit="1" customWidth="1"/>
    <col min="9429" max="9433" width="11.42578125" style="8" bestFit="1" customWidth="1"/>
    <col min="9434" max="9434" width="11.7109375" style="8" customWidth="1"/>
    <col min="9435" max="9435" width="13.42578125" style="8" bestFit="1" customWidth="1"/>
    <col min="9436" max="9437" width="11.42578125" style="8" bestFit="1" customWidth="1"/>
    <col min="9438" max="9438" width="13.85546875" style="8" bestFit="1" customWidth="1"/>
    <col min="9439" max="9444" width="11.42578125" style="8" bestFit="1" customWidth="1"/>
    <col min="9445" max="9447" width="11.28515625" style="8" bestFit="1" customWidth="1"/>
    <col min="9448" max="9448" width="13.85546875" style="8" bestFit="1" customWidth="1"/>
    <col min="9449" max="9453" width="11.28515625" style="8" bestFit="1" customWidth="1"/>
    <col min="9454" max="9454" width="13.42578125" style="8" customWidth="1"/>
    <col min="9455" max="9455" width="11.28515625" style="8" bestFit="1" customWidth="1"/>
    <col min="9456" max="9456" width="15.140625" style="8" customWidth="1"/>
    <col min="9457" max="9457" width="13.140625" style="8" customWidth="1"/>
    <col min="9458" max="9458" width="15.85546875" style="8" customWidth="1"/>
    <col min="9459" max="9459" width="14.85546875" style="8" customWidth="1"/>
    <col min="9460" max="9460" width="19.140625" style="8" customWidth="1"/>
    <col min="9461" max="9461" width="14" style="8" customWidth="1"/>
    <col min="9462" max="9462" width="15.85546875" style="8" customWidth="1"/>
    <col min="9463" max="9463" width="17" style="8" customWidth="1"/>
    <col min="9464" max="9464" width="16.140625" style="8" customWidth="1"/>
    <col min="9465" max="9465" width="17.28515625" style="8" customWidth="1"/>
    <col min="9466" max="9467" width="8.85546875" style="8"/>
    <col min="9468" max="9468" width="13.85546875" style="8" bestFit="1" customWidth="1"/>
    <col min="9469" max="9661" width="8.85546875" style="8"/>
    <col min="9662" max="9662" width="43.42578125" style="8" customWidth="1"/>
    <col min="9663" max="9669" width="18.85546875" style="8" customWidth="1"/>
    <col min="9670" max="9670" width="15.42578125" style="8" customWidth="1"/>
    <col min="9671" max="9671" width="12.140625" style="8" customWidth="1"/>
    <col min="9672" max="9672" width="14.28515625" style="8" customWidth="1"/>
    <col min="9673" max="9673" width="12.28515625" style="8" customWidth="1"/>
    <col min="9674" max="9674" width="12.85546875" style="8" customWidth="1"/>
    <col min="9675" max="9676" width="12.42578125" style="8" customWidth="1"/>
    <col min="9677" max="9677" width="12.28515625" style="8" customWidth="1"/>
    <col min="9678" max="9683" width="11.42578125" style="8" bestFit="1" customWidth="1"/>
    <col min="9684" max="9684" width="13.85546875" style="8" bestFit="1" customWidth="1"/>
    <col min="9685" max="9689" width="11.42578125" style="8" bestFit="1" customWidth="1"/>
    <col min="9690" max="9690" width="11.7109375" style="8" customWidth="1"/>
    <col min="9691" max="9691" width="13.42578125" style="8" bestFit="1" customWidth="1"/>
    <col min="9692" max="9693" width="11.42578125" style="8" bestFit="1" customWidth="1"/>
    <col min="9694" max="9694" width="13.85546875" style="8" bestFit="1" customWidth="1"/>
    <col min="9695" max="9700" width="11.42578125" style="8" bestFit="1" customWidth="1"/>
    <col min="9701" max="9703" width="11.28515625" style="8" bestFit="1" customWidth="1"/>
    <col min="9704" max="9704" width="13.85546875" style="8" bestFit="1" customWidth="1"/>
    <col min="9705" max="9709" width="11.28515625" style="8" bestFit="1" customWidth="1"/>
    <col min="9710" max="9710" width="13.42578125" style="8" customWidth="1"/>
    <col min="9711" max="9711" width="11.28515625" style="8" bestFit="1" customWidth="1"/>
    <col min="9712" max="9712" width="15.140625" style="8" customWidth="1"/>
    <col min="9713" max="9713" width="13.140625" style="8" customWidth="1"/>
    <col min="9714" max="9714" width="15.85546875" style="8" customWidth="1"/>
    <col min="9715" max="9715" width="14.85546875" style="8" customWidth="1"/>
    <col min="9716" max="9716" width="19.140625" style="8" customWidth="1"/>
    <col min="9717" max="9717" width="14" style="8" customWidth="1"/>
    <col min="9718" max="9718" width="15.85546875" style="8" customWidth="1"/>
    <col min="9719" max="9719" width="17" style="8" customWidth="1"/>
    <col min="9720" max="9720" width="16.140625" style="8" customWidth="1"/>
    <col min="9721" max="9721" width="17.28515625" style="8" customWidth="1"/>
    <col min="9722" max="9723" width="8.85546875" style="8"/>
    <col min="9724" max="9724" width="13.85546875" style="8" bestFit="1" customWidth="1"/>
    <col min="9725" max="9917" width="8.85546875" style="8"/>
    <col min="9918" max="9918" width="43.42578125" style="8" customWidth="1"/>
    <col min="9919" max="9925" width="18.85546875" style="8" customWidth="1"/>
    <col min="9926" max="9926" width="15.42578125" style="8" customWidth="1"/>
    <col min="9927" max="9927" width="12.140625" style="8" customWidth="1"/>
    <col min="9928" max="9928" width="14.28515625" style="8" customWidth="1"/>
    <col min="9929" max="9929" width="12.28515625" style="8" customWidth="1"/>
    <col min="9930" max="9930" width="12.85546875" style="8" customWidth="1"/>
    <col min="9931" max="9932" width="12.42578125" style="8" customWidth="1"/>
    <col min="9933" max="9933" width="12.28515625" style="8" customWidth="1"/>
    <col min="9934" max="9939" width="11.42578125" style="8" bestFit="1" customWidth="1"/>
    <col min="9940" max="9940" width="13.85546875" style="8" bestFit="1" customWidth="1"/>
    <col min="9941" max="9945" width="11.42578125" style="8" bestFit="1" customWidth="1"/>
    <col min="9946" max="9946" width="11.7109375" style="8" customWidth="1"/>
    <col min="9947" max="9947" width="13.42578125" style="8" bestFit="1" customWidth="1"/>
    <col min="9948" max="9949" width="11.42578125" style="8" bestFit="1" customWidth="1"/>
    <col min="9950" max="9950" width="13.85546875" style="8" bestFit="1" customWidth="1"/>
    <col min="9951" max="9956" width="11.42578125" style="8" bestFit="1" customWidth="1"/>
    <col min="9957" max="9959" width="11.28515625" style="8" bestFit="1" customWidth="1"/>
    <col min="9960" max="9960" width="13.85546875" style="8" bestFit="1" customWidth="1"/>
    <col min="9961" max="9965" width="11.28515625" style="8" bestFit="1" customWidth="1"/>
    <col min="9966" max="9966" width="13.42578125" style="8" customWidth="1"/>
    <col min="9967" max="9967" width="11.28515625" style="8" bestFit="1" customWidth="1"/>
    <col min="9968" max="9968" width="15.140625" style="8" customWidth="1"/>
    <col min="9969" max="9969" width="13.140625" style="8" customWidth="1"/>
    <col min="9970" max="9970" width="15.85546875" style="8" customWidth="1"/>
    <col min="9971" max="9971" width="14.85546875" style="8" customWidth="1"/>
    <col min="9972" max="9972" width="19.140625" style="8" customWidth="1"/>
    <col min="9973" max="9973" width="14" style="8" customWidth="1"/>
    <col min="9974" max="9974" width="15.85546875" style="8" customWidth="1"/>
    <col min="9975" max="9975" width="17" style="8" customWidth="1"/>
    <col min="9976" max="9976" width="16.140625" style="8" customWidth="1"/>
    <col min="9977" max="9977" width="17.28515625" style="8" customWidth="1"/>
    <col min="9978" max="9979" width="8.85546875" style="8"/>
    <col min="9980" max="9980" width="13.85546875" style="8" bestFit="1" customWidth="1"/>
    <col min="9981" max="10173" width="8.85546875" style="8"/>
    <col min="10174" max="10174" width="43.42578125" style="8" customWidth="1"/>
    <col min="10175" max="10181" width="18.85546875" style="8" customWidth="1"/>
    <col min="10182" max="10182" width="15.42578125" style="8" customWidth="1"/>
    <col min="10183" max="10183" width="12.140625" style="8" customWidth="1"/>
    <col min="10184" max="10184" width="14.28515625" style="8" customWidth="1"/>
    <col min="10185" max="10185" width="12.28515625" style="8" customWidth="1"/>
    <col min="10186" max="10186" width="12.85546875" style="8" customWidth="1"/>
    <col min="10187" max="10188" width="12.42578125" style="8" customWidth="1"/>
    <col min="10189" max="10189" width="12.28515625" style="8" customWidth="1"/>
    <col min="10190" max="10195" width="11.42578125" style="8" bestFit="1" customWidth="1"/>
    <col min="10196" max="10196" width="13.85546875" style="8" bestFit="1" customWidth="1"/>
    <col min="10197" max="10201" width="11.42578125" style="8" bestFit="1" customWidth="1"/>
    <col min="10202" max="10202" width="11.7109375" style="8" customWidth="1"/>
    <col min="10203" max="10203" width="13.42578125" style="8" bestFit="1" customWidth="1"/>
    <col min="10204" max="10205" width="11.42578125" style="8" bestFit="1" customWidth="1"/>
    <col min="10206" max="10206" width="13.85546875" style="8" bestFit="1" customWidth="1"/>
    <col min="10207" max="10212" width="11.42578125" style="8" bestFit="1" customWidth="1"/>
    <col min="10213" max="10215" width="11.28515625" style="8" bestFit="1" customWidth="1"/>
    <col min="10216" max="10216" width="13.85546875" style="8" bestFit="1" customWidth="1"/>
    <col min="10217" max="10221" width="11.28515625" style="8" bestFit="1" customWidth="1"/>
    <col min="10222" max="10222" width="13.42578125" style="8" customWidth="1"/>
    <col min="10223" max="10223" width="11.28515625" style="8" bestFit="1" customWidth="1"/>
    <col min="10224" max="10224" width="15.140625" style="8" customWidth="1"/>
    <col min="10225" max="10225" width="13.140625" style="8" customWidth="1"/>
    <col min="10226" max="10226" width="15.85546875" style="8" customWidth="1"/>
    <col min="10227" max="10227" width="14.85546875" style="8" customWidth="1"/>
    <col min="10228" max="10228" width="19.140625" style="8" customWidth="1"/>
    <col min="10229" max="10229" width="14" style="8" customWidth="1"/>
    <col min="10230" max="10230" width="15.85546875" style="8" customWidth="1"/>
    <col min="10231" max="10231" width="17" style="8" customWidth="1"/>
    <col min="10232" max="10232" width="16.140625" style="8" customWidth="1"/>
    <col min="10233" max="10233" width="17.28515625" style="8" customWidth="1"/>
    <col min="10234" max="10235" width="8.85546875" style="8"/>
    <col min="10236" max="10236" width="13.85546875" style="8" bestFit="1" customWidth="1"/>
    <col min="10237" max="10429" width="8.85546875" style="8"/>
    <col min="10430" max="10430" width="43.42578125" style="8" customWidth="1"/>
    <col min="10431" max="10437" width="18.85546875" style="8" customWidth="1"/>
    <col min="10438" max="10438" width="15.42578125" style="8" customWidth="1"/>
    <col min="10439" max="10439" width="12.140625" style="8" customWidth="1"/>
    <col min="10440" max="10440" width="14.28515625" style="8" customWidth="1"/>
    <col min="10441" max="10441" width="12.28515625" style="8" customWidth="1"/>
    <col min="10442" max="10442" width="12.85546875" style="8" customWidth="1"/>
    <col min="10443" max="10444" width="12.42578125" style="8" customWidth="1"/>
    <col min="10445" max="10445" width="12.28515625" style="8" customWidth="1"/>
    <col min="10446" max="10451" width="11.42578125" style="8" bestFit="1" customWidth="1"/>
    <col min="10452" max="10452" width="13.85546875" style="8" bestFit="1" customWidth="1"/>
    <col min="10453" max="10457" width="11.42578125" style="8" bestFit="1" customWidth="1"/>
    <col min="10458" max="10458" width="11.7109375" style="8" customWidth="1"/>
    <col min="10459" max="10459" width="13.42578125" style="8" bestFit="1" customWidth="1"/>
    <col min="10460" max="10461" width="11.42578125" style="8" bestFit="1" customWidth="1"/>
    <col min="10462" max="10462" width="13.85546875" style="8" bestFit="1" customWidth="1"/>
    <col min="10463" max="10468" width="11.42578125" style="8" bestFit="1" customWidth="1"/>
    <col min="10469" max="10471" width="11.28515625" style="8" bestFit="1" customWidth="1"/>
    <col min="10472" max="10472" width="13.85546875" style="8" bestFit="1" customWidth="1"/>
    <col min="10473" max="10477" width="11.28515625" style="8" bestFit="1" customWidth="1"/>
    <col min="10478" max="10478" width="13.42578125" style="8" customWidth="1"/>
    <col min="10479" max="10479" width="11.28515625" style="8" bestFit="1" customWidth="1"/>
    <col min="10480" max="10480" width="15.140625" style="8" customWidth="1"/>
    <col min="10481" max="10481" width="13.140625" style="8" customWidth="1"/>
    <col min="10482" max="10482" width="15.85546875" style="8" customWidth="1"/>
    <col min="10483" max="10483" width="14.85546875" style="8" customWidth="1"/>
    <col min="10484" max="10484" width="19.140625" style="8" customWidth="1"/>
    <col min="10485" max="10485" width="14" style="8" customWidth="1"/>
    <col min="10486" max="10486" width="15.85546875" style="8" customWidth="1"/>
    <col min="10487" max="10487" width="17" style="8" customWidth="1"/>
    <col min="10488" max="10488" width="16.140625" style="8" customWidth="1"/>
    <col min="10489" max="10489" width="17.28515625" style="8" customWidth="1"/>
    <col min="10490" max="10491" width="8.85546875" style="8"/>
    <col min="10492" max="10492" width="13.85546875" style="8" bestFit="1" customWidth="1"/>
    <col min="10493" max="10685" width="8.85546875" style="8"/>
    <col min="10686" max="10686" width="43.42578125" style="8" customWidth="1"/>
    <col min="10687" max="10693" width="18.85546875" style="8" customWidth="1"/>
    <col min="10694" max="10694" width="15.42578125" style="8" customWidth="1"/>
    <col min="10695" max="10695" width="12.140625" style="8" customWidth="1"/>
    <col min="10696" max="10696" width="14.28515625" style="8" customWidth="1"/>
    <col min="10697" max="10697" width="12.28515625" style="8" customWidth="1"/>
    <col min="10698" max="10698" width="12.85546875" style="8" customWidth="1"/>
    <col min="10699" max="10700" width="12.42578125" style="8" customWidth="1"/>
    <col min="10701" max="10701" width="12.28515625" style="8" customWidth="1"/>
    <col min="10702" max="10707" width="11.42578125" style="8" bestFit="1" customWidth="1"/>
    <col min="10708" max="10708" width="13.85546875" style="8" bestFit="1" customWidth="1"/>
    <col min="10709" max="10713" width="11.42578125" style="8" bestFit="1" customWidth="1"/>
    <col min="10714" max="10714" width="11.7109375" style="8" customWidth="1"/>
    <col min="10715" max="10715" width="13.42578125" style="8" bestFit="1" customWidth="1"/>
    <col min="10716" max="10717" width="11.42578125" style="8" bestFit="1" customWidth="1"/>
    <col min="10718" max="10718" width="13.85546875" style="8" bestFit="1" customWidth="1"/>
    <col min="10719" max="10724" width="11.42578125" style="8" bestFit="1" customWidth="1"/>
    <col min="10725" max="10727" width="11.28515625" style="8" bestFit="1" customWidth="1"/>
    <col min="10728" max="10728" width="13.85546875" style="8" bestFit="1" customWidth="1"/>
    <col min="10729" max="10733" width="11.28515625" style="8" bestFit="1" customWidth="1"/>
    <col min="10734" max="10734" width="13.42578125" style="8" customWidth="1"/>
    <col min="10735" max="10735" width="11.28515625" style="8" bestFit="1" customWidth="1"/>
    <col min="10736" max="10736" width="15.140625" style="8" customWidth="1"/>
    <col min="10737" max="10737" width="13.140625" style="8" customWidth="1"/>
    <col min="10738" max="10738" width="15.85546875" style="8" customWidth="1"/>
    <col min="10739" max="10739" width="14.85546875" style="8" customWidth="1"/>
    <col min="10740" max="10740" width="19.140625" style="8" customWidth="1"/>
    <col min="10741" max="10741" width="14" style="8" customWidth="1"/>
    <col min="10742" max="10742" width="15.85546875" style="8" customWidth="1"/>
    <col min="10743" max="10743" width="17" style="8" customWidth="1"/>
    <col min="10744" max="10744" width="16.140625" style="8" customWidth="1"/>
    <col min="10745" max="10745" width="17.28515625" style="8" customWidth="1"/>
    <col min="10746" max="10747" width="8.85546875" style="8"/>
    <col min="10748" max="10748" width="13.85546875" style="8" bestFit="1" customWidth="1"/>
    <col min="10749" max="10941" width="8.85546875" style="8"/>
    <col min="10942" max="10942" width="43.42578125" style="8" customWidth="1"/>
    <col min="10943" max="10949" width="18.85546875" style="8" customWidth="1"/>
    <col min="10950" max="10950" width="15.42578125" style="8" customWidth="1"/>
    <col min="10951" max="10951" width="12.140625" style="8" customWidth="1"/>
    <col min="10952" max="10952" width="14.28515625" style="8" customWidth="1"/>
    <col min="10953" max="10953" width="12.28515625" style="8" customWidth="1"/>
    <col min="10954" max="10954" width="12.85546875" style="8" customWidth="1"/>
    <col min="10955" max="10956" width="12.42578125" style="8" customWidth="1"/>
    <col min="10957" max="10957" width="12.28515625" style="8" customWidth="1"/>
    <col min="10958" max="10963" width="11.42578125" style="8" bestFit="1" customWidth="1"/>
    <col min="10964" max="10964" width="13.85546875" style="8" bestFit="1" customWidth="1"/>
    <col min="10965" max="10969" width="11.42578125" style="8" bestFit="1" customWidth="1"/>
    <col min="10970" max="10970" width="11.7109375" style="8" customWidth="1"/>
    <col min="10971" max="10971" width="13.42578125" style="8" bestFit="1" customWidth="1"/>
    <col min="10972" max="10973" width="11.42578125" style="8" bestFit="1" customWidth="1"/>
    <col min="10974" max="10974" width="13.85546875" style="8" bestFit="1" customWidth="1"/>
    <col min="10975" max="10980" width="11.42578125" style="8" bestFit="1" customWidth="1"/>
    <col min="10981" max="10983" width="11.28515625" style="8" bestFit="1" customWidth="1"/>
    <col min="10984" max="10984" width="13.85546875" style="8" bestFit="1" customWidth="1"/>
    <col min="10985" max="10989" width="11.28515625" style="8" bestFit="1" customWidth="1"/>
    <col min="10990" max="10990" width="13.42578125" style="8" customWidth="1"/>
    <col min="10991" max="10991" width="11.28515625" style="8" bestFit="1" customWidth="1"/>
    <col min="10992" max="10992" width="15.140625" style="8" customWidth="1"/>
    <col min="10993" max="10993" width="13.140625" style="8" customWidth="1"/>
    <col min="10994" max="10994" width="15.85546875" style="8" customWidth="1"/>
    <col min="10995" max="10995" width="14.85546875" style="8" customWidth="1"/>
    <col min="10996" max="10996" width="19.140625" style="8" customWidth="1"/>
    <col min="10997" max="10997" width="14" style="8" customWidth="1"/>
    <col min="10998" max="10998" width="15.85546875" style="8" customWidth="1"/>
    <col min="10999" max="10999" width="17" style="8" customWidth="1"/>
    <col min="11000" max="11000" width="16.140625" style="8" customWidth="1"/>
    <col min="11001" max="11001" width="17.28515625" style="8" customWidth="1"/>
    <col min="11002" max="11003" width="8.85546875" style="8"/>
    <col min="11004" max="11004" width="13.85546875" style="8" bestFit="1" customWidth="1"/>
    <col min="11005" max="11197" width="8.85546875" style="8"/>
    <col min="11198" max="11198" width="43.42578125" style="8" customWidth="1"/>
    <col min="11199" max="11205" width="18.85546875" style="8" customWidth="1"/>
    <col min="11206" max="11206" width="15.42578125" style="8" customWidth="1"/>
    <col min="11207" max="11207" width="12.140625" style="8" customWidth="1"/>
    <col min="11208" max="11208" width="14.28515625" style="8" customWidth="1"/>
    <col min="11209" max="11209" width="12.28515625" style="8" customWidth="1"/>
    <col min="11210" max="11210" width="12.85546875" style="8" customWidth="1"/>
    <col min="11211" max="11212" width="12.42578125" style="8" customWidth="1"/>
    <col min="11213" max="11213" width="12.28515625" style="8" customWidth="1"/>
    <col min="11214" max="11219" width="11.42578125" style="8" bestFit="1" customWidth="1"/>
    <col min="11220" max="11220" width="13.85546875" style="8" bestFit="1" customWidth="1"/>
    <col min="11221" max="11225" width="11.42578125" style="8" bestFit="1" customWidth="1"/>
    <col min="11226" max="11226" width="11.7109375" style="8" customWidth="1"/>
    <col min="11227" max="11227" width="13.42578125" style="8" bestFit="1" customWidth="1"/>
    <col min="11228" max="11229" width="11.42578125" style="8" bestFit="1" customWidth="1"/>
    <col min="11230" max="11230" width="13.85546875" style="8" bestFit="1" customWidth="1"/>
    <col min="11231" max="11236" width="11.42578125" style="8" bestFit="1" customWidth="1"/>
    <col min="11237" max="11239" width="11.28515625" style="8" bestFit="1" customWidth="1"/>
    <col min="11240" max="11240" width="13.85546875" style="8" bestFit="1" customWidth="1"/>
    <col min="11241" max="11245" width="11.28515625" style="8" bestFit="1" customWidth="1"/>
    <col min="11246" max="11246" width="13.42578125" style="8" customWidth="1"/>
    <col min="11247" max="11247" width="11.28515625" style="8" bestFit="1" customWidth="1"/>
    <col min="11248" max="11248" width="15.140625" style="8" customWidth="1"/>
    <col min="11249" max="11249" width="13.140625" style="8" customWidth="1"/>
    <col min="11250" max="11250" width="15.85546875" style="8" customWidth="1"/>
    <col min="11251" max="11251" width="14.85546875" style="8" customWidth="1"/>
    <col min="11252" max="11252" width="19.140625" style="8" customWidth="1"/>
    <col min="11253" max="11253" width="14" style="8" customWidth="1"/>
    <col min="11254" max="11254" width="15.85546875" style="8" customWidth="1"/>
    <col min="11255" max="11255" width="17" style="8" customWidth="1"/>
    <col min="11256" max="11256" width="16.140625" style="8" customWidth="1"/>
    <col min="11257" max="11257" width="17.28515625" style="8" customWidth="1"/>
    <col min="11258" max="11259" width="8.85546875" style="8"/>
    <col min="11260" max="11260" width="13.85546875" style="8" bestFit="1" customWidth="1"/>
    <col min="11261" max="11453" width="8.85546875" style="8"/>
    <col min="11454" max="11454" width="43.42578125" style="8" customWidth="1"/>
    <col min="11455" max="11461" width="18.85546875" style="8" customWidth="1"/>
    <col min="11462" max="11462" width="15.42578125" style="8" customWidth="1"/>
    <col min="11463" max="11463" width="12.140625" style="8" customWidth="1"/>
    <col min="11464" max="11464" width="14.28515625" style="8" customWidth="1"/>
    <col min="11465" max="11465" width="12.28515625" style="8" customWidth="1"/>
    <col min="11466" max="11466" width="12.85546875" style="8" customWidth="1"/>
    <col min="11467" max="11468" width="12.42578125" style="8" customWidth="1"/>
    <col min="11469" max="11469" width="12.28515625" style="8" customWidth="1"/>
    <col min="11470" max="11475" width="11.42578125" style="8" bestFit="1" customWidth="1"/>
    <col min="11476" max="11476" width="13.85546875" style="8" bestFit="1" customWidth="1"/>
    <col min="11477" max="11481" width="11.42578125" style="8" bestFit="1" customWidth="1"/>
    <col min="11482" max="11482" width="11.7109375" style="8" customWidth="1"/>
    <col min="11483" max="11483" width="13.42578125" style="8" bestFit="1" customWidth="1"/>
    <col min="11484" max="11485" width="11.42578125" style="8" bestFit="1" customWidth="1"/>
    <col min="11486" max="11486" width="13.85546875" style="8" bestFit="1" customWidth="1"/>
    <col min="11487" max="11492" width="11.42578125" style="8" bestFit="1" customWidth="1"/>
    <col min="11493" max="11495" width="11.28515625" style="8" bestFit="1" customWidth="1"/>
    <col min="11496" max="11496" width="13.85546875" style="8" bestFit="1" customWidth="1"/>
    <col min="11497" max="11501" width="11.28515625" style="8" bestFit="1" customWidth="1"/>
    <col min="11502" max="11502" width="13.42578125" style="8" customWidth="1"/>
    <col min="11503" max="11503" width="11.28515625" style="8" bestFit="1" customWidth="1"/>
    <col min="11504" max="11504" width="15.140625" style="8" customWidth="1"/>
    <col min="11505" max="11505" width="13.140625" style="8" customWidth="1"/>
    <col min="11506" max="11506" width="15.85546875" style="8" customWidth="1"/>
    <col min="11507" max="11507" width="14.85546875" style="8" customWidth="1"/>
    <col min="11508" max="11508" width="19.140625" style="8" customWidth="1"/>
    <col min="11509" max="11509" width="14" style="8" customWidth="1"/>
    <col min="11510" max="11510" width="15.85546875" style="8" customWidth="1"/>
    <col min="11511" max="11511" width="17" style="8" customWidth="1"/>
    <col min="11512" max="11512" width="16.140625" style="8" customWidth="1"/>
    <col min="11513" max="11513" width="17.28515625" style="8" customWidth="1"/>
    <col min="11514" max="11515" width="8.85546875" style="8"/>
    <col min="11516" max="11516" width="13.85546875" style="8" bestFit="1" customWidth="1"/>
    <col min="11517" max="11709" width="8.85546875" style="8"/>
    <col min="11710" max="11710" width="43.42578125" style="8" customWidth="1"/>
    <col min="11711" max="11717" width="18.85546875" style="8" customWidth="1"/>
    <col min="11718" max="11718" width="15.42578125" style="8" customWidth="1"/>
    <col min="11719" max="11719" width="12.140625" style="8" customWidth="1"/>
    <col min="11720" max="11720" width="14.28515625" style="8" customWidth="1"/>
    <col min="11721" max="11721" width="12.28515625" style="8" customWidth="1"/>
    <col min="11722" max="11722" width="12.85546875" style="8" customWidth="1"/>
    <col min="11723" max="11724" width="12.42578125" style="8" customWidth="1"/>
    <col min="11725" max="11725" width="12.28515625" style="8" customWidth="1"/>
    <col min="11726" max="11731" width="11.42578125" style="8" bestFit="1" customWidth="1"/>
    <col min="11732" max="11732" width="13.85546875" style="8" bestFit="1" customWidth="1"/>
    <col min="11733" max="11737" width="11.42578125" style="8" bestFit="1" customWidth="1"/>
    <col min="11738" max="11738" width="11.7109375" style="8" customWidth="1"/>
    <col min="11739" max="11739" width="13.42578125" style="8" bestFit="1" customWidth="1"/>
    <col min="11740" max="11741" width="11.42578125" style="8" bestFit="1" customWidth="1"/>
    <col min="11742" max="11742" width="13.85546875" style="8" bestFit="1" customWidth="1"/>
    <col min="11743" max="11748" width="11.42578125" style="8" bestFit="1" customWidth="1"/>
    <col min="11749" max="11751" width="11.28515625" style="8" bestFit="1" customWidth="1"/>
    <col min="11752" max="11752" width="13.85546875" style="8" bestFit="1" customWidth="1"/>
    <col min="11753" max="11757" width="11.28515625" style="8" bestFit="1" customWidth="1"/>
    <col min="11758" max="11758" width="13.42578125" style="8" customWidth="1"/>
    <col min="11759" max="11759" width="11.28515625" style="8" bestFit="1" customWidth="1"/>
    <col min="11760" max="11760" width="15.140625" style="8" customWidth="1"/>
    <col min="11761" max="11761" width="13.140625" style="8" customWidth="1"/>
    <col min="11762" max="11762" width="15.85546875" style="8" customWidth="1"/>
    <col min="11763" max="11763" width="14.85546875" style="8" customWidth="1"/>
    <col min="11764" max="11764" width="19.140625" style="8" customWidth="1"/>
    <col min="11765" max="11765" width="14" style="8" customWidth="1"/>
    <col min="11766" max="11766" width="15.85546875" style="8" customWidth="1"/>
    <col min="11767" max="11767" width="17" style="8" customWidth="1"/>
    <col min="11768" max="11768" width="16.140625" style="8" customWidth="1"/>
    <col min="11769" max="11769" width="17.28515625" style="8" customWidth="1"/>
    <col min="11770" max="11771" width="8.85546875" style="8"/>
    <col min="11772" max="11772" width="13.85546875" style="8" bestFit="1" customWidth="1"/>
    <col min="11773" max="11965" width="8.85546875" style="8"/>
    <col min="11966" max="11966" width="43.42578125" style="8" customWidth="1"/>
    <col min="11967" max="11973" width="18.85546875" style="8" customWidth="1"/>
    <col min="11974" max="11974" width="15.42578125" style="8" customWidth="1"/>
    <col min="11975" max="11975" width="12.140625" style="8" customWidth="1"/>
    <col min="11976" max="11976" width="14.28515625" style="8" customWidth="1"/>
    <col min="11977" max="11977" width="12.28515625" style="8" customWidth="1"/>
    <col min="11978" max="11978" width="12.85546875" style="8" customWidth="1"/>
    <col min="11979" max="11980" width="12.42578125" style="8" customWidth="1"/>
    <col min="11981" max="11981" width="12.28515625" style="8" customWidth="1"/>
    <col min="11982" max="11987" width="11.42578125" style="8" bestFit="1" customWidth="1"/>
    <col min="11988" max="11988" width="13.85546875" style="8" bestFit="1" customWidth="1"/>
    <col min="11989" max="11993" width="11.42578125" style="8" bestFit="1" customWidth="1"/>
    <col min="11994" max="11994" width="11.7109375" style="8" customWidth="1"/>
    <col min="11995" max="11995" width="13.42578125" style="8" bestFit="1" customWidth="1"/>
    <col min="11996" max="11997" width="11.42578125" style="8" bestFit="1" customWidth="1"/>
    <col min="11998" max="11998" width="13.85546875" style="8" bestFit="1" customWidth="1"/>
    <col min="11999" max="12004" width="11.42578125" style="8" bestFit="1" customWidth="1"/>
    <col min="12005" max="12007" width="11.28515625" style="8" bestFit="1" customWidth="1"/>
    <col min="12008" max="12008" width="13.85546875" style="8" bestFit="1" customWidth="1"/>
    <col min="12009" max="12013" width="11.28515625" style="8" bestFit="1" customWidth="1"/>
    <col min="12014" max="12014" width="13.42578125" style="8" customWidth="1"/>
    <col min="12015" max="12015" width="11.28515625" style="8" bestFit="1" customWidth="1"/>
    <col min="12016" max="12016" width="15.140625" style="8" customWidth="1"/>
    <col min="12017" max="12017" width="13.140625" style="8" customWidth="1"/>
    <col min="12018" max="12018" width="15.85546875" style="8" customWidth="1"/>
    <col min="12019" max="12019" width="14.85546875" style="8" customWidth="1"/>
    <col min="12020" max="12020" width="19.140625" style="8" customWidth="1"/>
    <col min="12021" max="12021" width="14" style="8" customWidth="1"/>
    <col min="12022" max="12022" width="15.85546875" style="8" customWidth="1"/>
    <col min="12023" max="12023" width="17" style="8" customWidth="1"/>
    <col min="12024" max="12024" width="16.140625" style="8" customWidth="1"/>
    <col min="12025" max="12025" width="17.28515625" style="8" customWidth="1"/>
    <col min="12026" max="12027" width="8.85546875" style="8"/>
    <col min="12028" max="12028" width="13.85546875" style="8" bestFit="1" customWidth="1"/>
    <col min="12029" max="12221" width="8.85546875" style="8"/>
    <col min="12222" max="12222" width="43.42578125" style="8" customWidth="1"/>
    <col min="12223" max="12229" width="18.85546875" style="8" customWidth="1"/>
    <col min="12230" max="12230" width="15.42578125" style="8" customWidth="1"/>
    <col min="12231" max="12231" width="12.140625" style="8" customWidth="1"/>
    <col min="12232" max="12232" width="14.28515625" style="8" customWidth="1"/>
    <col min="12233" max="12233" width="12.28515625" style="8" customWidth="1"/>
    <col min="12234" max="12234" width="12.85546875" style="8" customWidth="1"/>
    <col min="12235" max="12236" width="12.42578125" style="8" customWidth="1"/>
    <col min="12237" max="12237" width="12.28515625" style="8" customWidth="1"/>
    <col min="12238" max="12243" width="11.42578125" style="8" bestFit="1" customWidth="1"/>
    <col min="12244" max="12244" width="13.85546875" style="8" bestFit="1" customWidth="1"/>
    <col min="12245" max="12249" width="11.42578125" style="8" bestFit="1" customWidth="1"/>
    <col min="12250" max="12250" width="11.7109375" style="8" customWidth="1"/>
    <col min="12251" max="12251" width="13.42578125" style="8" bestFit="1" customWidth="1"/>
    <col min="12252" max="12253" width="11.42578125" style="8" bestFit="1" customWidth="1"/>
    <col min="12254" max="12254" width="13.85546875" style="8" bestFit="1" customWidth="1"/>
    <col min="12255" max="12260" width="11.42578125" style="8" bestFit="1" customWidth="1"/>
    <col min="12261" max="12263" width="11.28515625" style="8" bestFit="1" customWidth="1"/>
    <col min="12264" max="12264" width="13.85546875" style="8" bestFit="1" customWidth="1"/>
    <col min="12265" max="12269" width="11.28515625" style="8" bestFit="1" customWidth="1"/>
    <col min="12270" max="12270" width="13.42578125" style="8" customWidth="1"/>
    <col min="12271" max="12271" width="11.28515625" style="8" bestFit="1" customWidth="1"/>
    <col min="12272" max="12272" width="15.140625" style="8" customWidth="1"/>
    <col min="12273" max="12273" width="13.140625" style="8" customWidth="1"/>
    <col min="12274" max="12274" width="15.85546875" style="8" customWidth="1"/>
    <col min="12275" max="12275" width="14.85546875" style="8" customWidth="1"/>
    <col min="12276" max="12276" width="19.140625" style="8" customWidth="1"/>
    <col min="12277" max="12277" width="14" style="8" customWidth="1"/>
    <col min="12278" max="12278" width="15.85546875" style="8" customWidth="1"/>
    <col min="12279" max="12279" width="17" style="8" customWidth="1"/>
    <col min="12280" max="12280" width="16.140625" style="8" customWidth="1"/>
    <col min="12281" max="12281" width="17.28515625" style="8" customWidth="1"/>
    <col min="12282" max="12283" width="8.85546875" style="8"/>
    <col min="12284" max="12284" width="13.85546875" style="8" bestFit="1" customWidth="1"/>
    <col min="12285" max="12477" width="8.85546875" style="8"/>
    <col min="12478" max="12478" width="43.42578125" style="8" customWidth="1"/>
    <col min="12479" max="12485" width="18.85546875" style="8" customWidth="1"/>
    <col min="12486" max="12486" width="15.42578125" style="8" customWidth="1"/>
    <col min="12487" max="12487" width="12.140625" style="8" customWidth="1"/>
    <col min="12488" max="12488" width="14.28515625" style="8" customWidth="1"/>
    <col min="12489" max="12489" width="12.28515625" style="8" customWidth="1"/>
    <col min="12490" max="12490" width="12.85546875" style="8" customWidth="1"/>
    <col min="12491" max="12492" width="12.42578125" style="8" customWidth="1"/>
    <col min="12493" max="12493" width="12.28515625" style="8" customWidth="1"/>
    <col min="12494" max="12499" width="11.42578125" style="8" bestFit="1" customWidth="1"/>
    <col min="12500" max="12500" width="13.85546875" style="8" bestFit="1" customWidth="1"/>
    <col min="12501" max="12505" width="11.42578125" style="8" bestFit="1" customWidth="1"/>
    <col min="12506" max="12506" width="11.7109375" style="8" customWidth="1"/>
    <col min="12507" max="12507" width="13.42578125" style="8" bestFit="1" customWidth="1"/>
    <col min="12508" max="12509" width="11.42578125" style="8" bestFit="1" customWidth="1"/>
    <col min="12510" max="12510" width="13.85546875" style="8" bestFit="1" customWidth="1"/>
    <col min="12511" max="12516" width="11.42578125" style="8" bestFit="1" customWidth="1"/>
    <col min="12517" max="12519" width="11.28515625" style="8" bestFit="1" customWidth="1"/>
    <col min="12520" max="12520" width="13.85546875" style="8" bestFit="1" customWidth="1"/>
    <col min="12521" max="12525" width="11.28515625" style="8" bestFit="1" customWidth="1"/>
    <col min="12526" max="12526" width="13.42578125" style="8" customWidth="1"/>
    <col min="12527" max="12527" width="11.28515625" style="8" bestFit="1" customWidth="1"/>
    <col min="12528" max="12528" width="15.140625" style="8" customWidth="1"/>
    <col min="12529" max="12529" width="13.140625" style="8" customWidth="1"/>
    <col min="12530" max="12530" width="15.85546875" style="8" customWidth="1"/>
    <col min="12531" max="12531" width="14.85546875" style="8" customWidth="1"/>
    <col min="12532" max="12532" width="19.140625" style="8" customWidth="1"/>
    <col min="12533" max="12533" width="14" style="8" customWidth="1"/>
    <col min="12534" max="12534" width="15.85546875" style="8" customWidth="1"/>
    <col min="12535" max="12535" width="17" style="8" customWidth="1"/>
    <col min="12536" max="12536" width="16.140625" style="8" customWidth="1"/>
    <col min="12537" max="12537" width="17.28515625" style="8" customWidth="1"/>
    <col min="12538" max="12539" width="8.85546875" style="8"/>
    <col min="12540" max="12540" width="13.85546875" style="8" bestFit="1" customWidth="1"/>
    <col min="12541" max="12733" width="8.85546875" style="8"/>
    <col min="12734" max="12734" width="43.42578125" style="8" customWidth="1"/>
    <col min="12735" max="12741" width="18.85546875" style="8" customWidth="1"/>
    <col min="12742" max="12742" width="15.42578125" style="8" customWidth="1"/>
    <col min="12743" max="12743" width="12.140625" style="8" customWidth="1"/>
    <col min="12744" max="12744" width="14.28515625" style="8" customWidth="1"/>
    <col min="12745" max="12745" width="12.28515625" style="8" customWidth="1"/>
    <col min="12746" max="12746" width="12.85546875" style="8" customWidth="1"/>
    <col min="12747" max="12748" width="12.42578125" style="8" customWidth="1"/>
    <col min="12749" max="12749" width="12.28515625" style="8" customWidth="1"/>
    <col min="12750" max="12755" width="11.42578125" style="8" bestFit="1" customWidth="1"/>
    <col min="12756" max="12756" width="13.85546875" style="8" bestFit="1" customWidth="1"/>
    <col min="12757" max="12761" width="11.42578125" style="8" bestFit="1" customWidth="1"/>
    <col min="12762" max="12762" width="11.7109375" style="8" customWidth="1"/>
    <col min="12763" max="12763" width="13.42578125" style="8" bestFit="1" customWidth="1"/>
    <col min="12764" max="12765" width="11.42578125" style="8" bestFit="1" customWidth="1"/>
    <col min="12766" max="12766" width="13.85546875" style="8" bestFit="1" customWidth="1"/>
    <col min="12767" max="12772" width="11.42578125" style="8" bestFit="1" customWidth="1"/>
    <col min="12773" max="12775" width="11.28515625" style="8" bestFit="1" customWidth="1"/>
    <col min="12776" max="12776" width="13.85546875" style="8" bestFit="1" customWidth="1"/>
    <col min="12777" max="12781" width="11.28515625" style="8" bestFit="1" customWidth="1"/>
    <col min="12782" max="12782" width="13.42578125" style="8" customWidth="1"/>
    <col min="12783" max="12783" width="11.28515625" style="8" bestFit="1" customWidth="1"/>
    <col min="12784" max="12784" width="15.140625" style="8" customWidth="1"/>
    <col min="12785" max="12785" width="13.140625" style="8" customWidth="1"/>
    <col min="12786" max="12786" width="15.85546875" style="8" customWidth="1"/>
    <col min="12787" max="12787" width="14.85546875" style="8" customWidth="1"/>
    <col min="12788" max="12788" width="19.140625" style="8" customWidth="1"/>
    <col min="12789" max="12789" width="14" style="8" customWidth="1"/>
    <col min="12790" max="12790" width="15.85546875" style="8" customWidth="1"/>
    <col min="12791" max="12791" width="17" style="8" customWidth="1"/>
    <col min="12792" max="12792" width="16.140625" style="8" customWidth="1"/>
    <col min="12793" max="12793" width="17.28515625" style="8" customWidth="1"/>
    <col min="12794" max="12795" width="8.85546875" style="8"/>
    <col min="12796" max="12796" width="13.85546875" style="8" bestFit="1" customWidth="1"/>
    <col min="12797" max="12989" width="8.85546875" style="8"/>
    <col min="12990" max="12990" width="43.42578125" style="8" customWidth="1"/>
    <col min="12991" max="12997" width="18.85546875" style="8" customWidth="1"/>
    <col min="12998" max="12998" width="15.42578125" style="8" customWidth="1"/>
    <col min="12999" max="12999" width="12.140625" style="8" customWidth="1"/>
    <col min="13000" max="13000" width="14.28515625" style="8" customWidth="1"/>
    <col min="13001" max="13001" width="12.28515625" style="8" customWidth="1"/>
    <col min="13002" max="13002" width="12.85546875" style="8" customWidth="1"/>
    <col min="13003" max="13004" width="12.42578125" style="8" customWidth="1"/>
    <col min="13005" max="13005" width="12.28515625" style="8" customWidth="1"/>
    <col min="13006" max="13011" width="11.42578125" style="8" bestFit="1" customWidth="1"/>
    <col min="13012" max="13012" width="13.85546875" style="8" bestFit="1" customWidth="1"/>
    <col min="13013" max="13017" width="11.42578125" style="8" bestFit="1" customWidth="1"/>
    <col min="13018" max="13018" width="11.7109375" style="8" customWidth="1"/>
    <col min="13019" max="13019" width="13.42578125" style="8" bestFit="1" customWidth="1"/>
    <col min="13020" max="13021" width="11.42578125" style="8" bestFit="1" customWidth="1"/>
    <col min="13022" max="13022" width="13.85546875" style="8" bestFit="1" customWidth="1"/>
    <col min="13023" max="13028" width="11.42578125" style="8" bestFit="1" customWidth="1"/>
    <col min="13029" max="13031" width="11.28515625" style="8" bestFit="1" customWidth="1"/>
    <col min="13032" max="13032" width="13.85546875" style="8" bestFit="1" customWidth="1"/>
    <col min="13033" max="13037" width="11.28515625" style="8" bestFit="1" customWidth="1"/>
    <col min="13038" max="13038" width="13.42578125" style="8" customWidth="1"/>
    <col min="13039" max="13039" width="11.28515625" style="8" bestFit="1" customWidth="1"/>
    <col min="13040" max="13040" width="15.140625" style="8" customWidth="1"/>
    <col min="13041" max="13041" width="13.140625" style="8" customWidth="1"/>
    <col min="13042" max="13042" width="15.85546875" style="8" customWidth="1"/>
    <col min="13043" max="13043" width="14.85546875" style="8" customWidth="1"/>
    <col min="13044" max="13044" width="19.140625" style="8" customWidth="1"/>
    <col min="13045" max="13045" width="14" style="8" customWidth="1"/>
    <col min="13046" max="13046" width="15.85546875" style="8" customWidth="1"/>
    <col min="13047" max="13047" width="17" style="8" customWidth="1"/>
    <col min="13048" max="13048" width="16.140625" style="8" customWidth="1"/>
    <col min="13049" max="13049" width="17.28515625" style="8" customWidth="1"/>
    <col min="13050" max="13051" width="8.85546875" style="8"/>
    <col min="13052" max="13052" width="13.85546875" style="8" bestFit="1" customWidth="1"/>
    <col min="13053" max="13245" width="8.85546875" style="8"/>
    <col min="13246" max="13246" width="43.42578125" style="8" customWidth="1"/>
    <col min="13247" max="13253" width="18.85546875" style="8" customWidth="1"/>
    <col min="13254" max="13254" width="15.42578125" style="8" customWidth="1"/>
    <col min="13255" max="13255" width="12.140625" style="8" customWidth="1"/>
    <col min="13256" max="13256" width="14.28515625" style="8" customWidth="1"/>
    <col min="13257" max="13257" width="12.28515625" style="8" customWidth="1"/>
    <col min="13258" max="13258" width="12.85546875" style="8" customWidth="1"/>
    <col min="13259" max="13260" width="12.42578125" style="8" customWidth="1"/>
    <col min="13261" max="13261" width="12.28515625" style="8" customWidth="1"/>
    <col min="13262" max="13267" width="11.42578125" style="8" bestFit="1" customWidth="1"/>
    <col min="13268" max="13268" width="13.85546875" style="8" bestFit="1" customWidth="1"/>
    <col min="13269" max="13273" width="11.42578125" style="8" bestFit="1" customWidth="1"/>
    <col min="13274" max="13274" width="11.7109375" style="8" customWidth="1"/>
    <col min="13275" max="13275" width="13.42578125" style="8" bestFit="1" customWidth="1"/>
    <col min="13276" max="13277" width="11.42578125" style="8" bestFit="1" customWidth="1"/>
    <col min="13278" max="13278" width="13.85546875" style="8" bestFit="1" customWidth="1"/>
    <col min="13279" max="13284" width="11.42578125" style="8" bestFit="1" customWidth="1"/>
    <col min="13285" max="13287" width="11.28515625" style="8" bestFit="1" customWidth="1"/>
    <col min="13288" max="13288" width="13.85546875" style="8" bestFit="1" customWidth="1"/>
    <col min="13289" max="13293" width="11.28515625" style="8" bestFit="1" customWidth="1"/>
    <col min="13294" max="13294" width="13.42578125" style="8" customWidth="1"/>
    <col min="13295" max="13295" width="11.28515625" style="8" bestFit="1" customWidth="1"/>
    <col min="13296" max="13296" width="15.140625" style="8" customWidth="1"/>
    <col min="13297" max="13297" width="13.140625" style="8" customWidth="1"/>
    <col min="13298" max="13298" width="15.85546875" style="8" customWidth="1"/>
    <col min="13299" max="13299" width="14.85546875" style="8" customWidth="1"/>
    <col min="13300" max="13300" width="19.140625" style="8" customWidth="1"/>
    <col min="13301" max="13301" width="14" style="8" customWidth="1"/>
    <col min="13302" max="13302" width="15.85546875" style="8" customWidth="1"/>
    <col min="13303" max="13303" width="17" style="8" customWidth="1"/>
    <col min="13304" max="13304" width="16.140625" style="8" customWidth="1"/>
    <col min="13305" max="13305" width="17.28515625" style="8" customWidth="1"/>
    <col min="13306" max="13307" width="8.85546875" style="8"/>
    <col min="13308" max="13308" width="13.85546875" style="8" bestFit="1" customWidth="1"/>
    <col min="13309" max="13501" width="8.85546875" style="8"/>
    <col min="13502" max="13502" width="43.42578125" style="8" customWidth="1"/>
    <col min="13503" max="13509" width="18.85546875" style="8" customWidth="1"/>
    <col min="13510" max="13510" width="15.42578125" style="8" customWidth="1"/>
    <col min="13511" max="13511" width="12.140625" style="8" customWidth="1"/>
    <col min="13512" max="13512" width="14.28515625" style="8" customWidth="1"/>
    <col min="13513" max="13513" width="12.28515625" style="8" customWidth="1"/>
    <col min="13514" max="13514" width="12.85546875" style="8" customWidth="1"/>
    <col min="13515" max="13516" width="12.42578125" style="8" customWidth="1"/>
    <col min="13517" max="13517" width="12.28515625" style="8" customWidth="1"/>
    <col min="13518" max="13523" width="11.42578125" style="8" bestFit="1" customWidth="1"/>
    <col min="13524" max="13524" width="13.85546875" style="8" bestFit="1" customWidth="1"/>
    <col min="13525" max="13529" width="11.42578125" style="8" bestFit="1" customWidth="1"/>
    <col min="13530" max="13530" width="11.7109375" style="8" customWidth="1"/>
    <col min="13531" max="13531" width="13.42578125" style="8" bestFit="1" customWidth="1"/>
    <col min="13532" max="13533" width="11.42578125" style="8" bestFit="1" customWidth="1"/>
    <col min="13534" max="13534" width="13.85546875" style="8" bestFit="1" customWidth="1"/>
    <col min="13535" max="13540" width="11.42578125" style="8" bestFit="1" customWidth="1"/>
    <col min="13541" max="13543" width="11.28515625" style="8" bestFit="1" customWidth="1"/>
    <col min="13544" max="13544" width="13.85546875" style="8" bestFit="1" customWidth="1"/>
    <col min="13545" max="13549" width="11.28515625" style="8" bestFit="1" customWidth="1"/>
    <col min="13550" max="13550" width="13.42578125" style="8" customWidth="1"/>
    <col min="13551" max="13551" width="11.28515625" style="8" bestFit="1" customWidth="1"/>
    <col min="13552" max="13552" width="15.140625" style="8" customWidth="1"/>
    <col min="13553" max="13553" width="13.140625" style="8" customWidth="1"/>
    <col min="13554" max="13554" width="15.85546875" style="8" customWidth="1"/>
    <col min="13555" max="13555" width="14.85546875" style="8" customWidth="1"/>
    <col min="13556" max="13556" width="19.140625" style="8" customWidth="1"/>
    <col min="13557" max="13557" width="14" style="8" customWidth="1"/>
    <col min="13558" max="13558" width="15.85546875" style="8" customWidth="1"/>
    <col min="13559" max="13559" width="17" style="8" customWidth="1"/>
    <col min="13560" max="13560" width="16.140625" style="8" customWidth="1"/>
    <col min="13561" max="13561" width="17.28515625" style="8" customWidth="1"/>
    <col min="13562" max="13563" width="8.85546875" style="8"/>
    <col min="13564" max="13564" width="13.85546875" style="8" bestFit="1" customWidth="1"/>
    <col min="13565" max="13757" width="8.85546875" style="8"/>
    <col min="13758" max="13758" width="43.42578125" style="8" customWidth="1"/>
    <col min="13759" max="13765" width="18.85546875" style="8" customWidth="1"/>
    <col min="13766" max="13766" width="15.42578125" style="8" customWidth="1"/>
    <col min="13767" max="13767" width="12.140625" style="8" customWidth="1"/>
    <col min="13768" max="13768" width="14.28515625" style="8" customWidth="1"/>
    <col min="13769" max="13769" width="12.28515625" style="8" customWidth="1"/>
    <col min="13770" max="13770" width="12.85546875" style="8" customWidth="1"/>
    <col min="13771" max="13772" width="12.42578125" style="8" customWidth="1"/>
    <col min="13773" max="13773" width="12.28515625" style="8" customWidth="1"/>
    <col min="13774" max="13779" width="11.42578125" style="8" bestFit="1" customWidth="1"/>
    <col min="13780" max="13780" width="13.85546875" style="8" bestFit="1" customWidth="1"/>
    <col min="13781" max="13785" width="11.42578125" style="8" bestFit="1" customWidth="1"/>
    <col min="13786" max="13786" width="11.7109375" style="8" customWidth="1"/>
    <col min="13787" max="13787" width="13.42578125" style="8" bestFit="1" customWidth="1"/>
    <col min="13788" max="13789" width="11.42578125" style="8" bestFit="1" customWidth="1"/>
    <col min="13790" max="13790" width="13.85546875" style="8" bestFit="1" customWidth="1"/>
    <col min="13791" max="13796" width="11.42578125" style="8" bestFit="1" customWidth="1"/>
    <col min="13797" max="13799" width="11.28515625" style="8" bestFit="1" customWidth="1"/>
    <col min="13800" max="13800" width="13.85546875" style="8" bestFit="1" customWidth="1"/>
    <col min="13801" max="13805" width="11.28515625" style="8" bestFit="1" customWidth="1"/>
    <col min="13806" max="13806" width="13.42578125" style="8" customWidth="1"/>
    <col min="13807" max="13807" width="11.28515625" style="8" bestFit="1" customWidth="1"/>
    <col min="13808" max="13808" width="15.140625" style="8" customWidth="1"/>
    <col min="13809" max="13809" width="13.140625" style="8" customWidth="1"/>
    <col min="13810" max="13810" width="15.85546875" style="8" customWidth="1"/>
    <col min="13811" max="13811" width="14.85546875" style="8" customWidth="1"/>
    <col min="13812" max="13812" width="19.140625" style="8" customWidth="1"/>
    <col min="13813" max="13813" width="14" style="8" customWidth="1"/>
    <col min="13814" max="13814" width="15.85546875" style="8" customWidth="1"/>
    <col min="13815" max="13815" width="17" style="8" customWidth="1"/>
    <col min="13816" max="13816" width="16.140625" style="8" customWidth="1"/>
    <col min="13817" max="13817" width="17.28515625" style="8" customWidth="1"/>
    <col min="13818" max="13819" width="8.85546875" style="8"/>
    <col min="13820" max="13820" width="13.85546875" style="8" bestFit="1" customWidth="1"/>
    <col min="13821" max="14013" width="8.85546875" style="8"/>
    <col min="14014" max="14014" width="43.42578125" style="8" customWidth="1"/>
    <col min="14015" max="14021" width="18.85546875" style="8" customWidth="1"/>
    <col min="14022" max="14022" width="15.42578125" style="8" customWidth="1"/>
    <col min="14023" max="14023" width="12.140625" style="8" customWidth="1"/>
    <col min="14024" max="14024" width="14.28515625" style="8" customWidth="1"/>
    <col min="14025" max="14025" width="12.28515625" style="8" customWidth="1"/>
    <col min="14026" max="14026" width="12.85546875" style="8" customWidth="1"/>
    <col min="14027" max="14028" width="12.42578125" style="8" customWidth="1"/>
    <col min="14029" max="14029" width="12.28515625" style="8" customWidth="1"/>
    <col min="14030" max="14035" width="11.42578125" style="8" bestFit="1" customWidth="1"/>
    <col min="14036" max="14036" width="13.85546875" style="8" bestFit="1" customWidth="1"/>
    <col min="14037" max="14041" width="11.42578125" style="8" bestFit="1" customWidth="1"/>
    <col min="14042" max="14042" width="11.7109375" style="8" customWidth="1"/>
    <col min="14043" max="14043" width="13.42578125" style="8" bestFit="1" customWidth="1"/>
    <col min="14044" max="14045" width="11.42578125" style="8" bestFit="1" customWidth="1"/>
    <col min="14046" max="14046" width="13.85546875" style="8" bestFit="1" customWidth="1"/>
    <col min="14047" max="14052" width="11.42578125" style="8" bestFit="1" customWidth="1"/>
    <col min="14053" max="14055" width="11.28515625" style="8" bestFit="1" customWidth="1"/>
    <col min="14056" max="14056" width="13.85546875" style="8" bestFit="1" customWidth="1"/>
    <col min="14057" max="14061" width="11.28515625" style="8" bestFit="1" customWidth="1"/>
    <col min="14062" max="14062" width="13.42578125" style="8" customWidth="1"/>
    <col min="14063" max="14063" width="11.28515625" style="8" bestFit="1" customWidth="1"/>
    <col min="14064" max="14064" width="15.140625" style="8" customWidth="1"/>
    <col min="14065" max="14065" width="13.140625" style="8" customWidth="1"/>
    <col min="14066" max="14066" width="15.85546875" style="8" customWidth="1"/>
    <col min="14067" max="14067" width="14.85546875" style="8" customWidth="1"/>
    <col min="14068" max="14068" width="19.140625" style="8" customWidth="1"/>
    <col min="14069" max="14069" width="14" style="8" customWidth="1"/>
    <col min="14070" max="14070" width="15.85546875" style="8" customWidth="1"/>
    <col min="14071" max="14071" width="17" style="8" customWidth="1"/>
    <col min="14072" max="14072" width="16.140625" style="8" customWidth="1"/>
    <col min="14073" max="14073" width="17.28515625" style="8" customWidth="1"/>
    <col min="14074" max="14075" width="8.85546875" style="8"/>
    <col min="14076" max="14076" width="13.85546875" style="8" bestFit="1" customWidth="1"/>
    <col min="14077" max="14269" width="8.85546875" style="8"/>
    <col min="14270" max="14270" width="43.42578125" style="8" customWidth="1"/>
    <col min="14271" max="14277" width="18.85546875" style="8" customWidth="1"/>
    <col min="14278" max="14278" width="15.42578125" style="8" customWidth="1"/>
    <col min="14279" max="14279" width="12.140625" style="8" customWidth="1"/>
    <col min="14280" max="14280" width="14.28515625" style="8" customWidth="1"/>
    <col min="14281" max="14281" width="12.28515625" style="8" customWidth="1"/>
    <col min="14282" max="14282" width="12.85546875" style="8" customWidth="1"/>
    <col min="14283" max="14284" width="12.42578125" style="8" customWidth="1"/>
    <col min="14285" max="14285" width="12.28515625" style="8" customWidth="1"/>
    <col min="14286" max="14291" width="11.42578125" style="8" bestFit="1" customWidth="1"/>
    <col min="14292" max="14292" width="13.85546875" style="8" bestFit="1" customWidth="1"/>
    <col min="14293" max="14297" width="11.42578125" style="8" bestFit="1" customWidth="1"/>
    <col min="14298" max="14298" width="11.7109375" style="8" customWidth="1"/>
    <col min="14299" max="14299" width="13.42578125" style="8" bestFit="1" customWidth="1"/>
    <col min="14300" max="14301" width="11.42578125" style="8" bestFit="1" customWidth="1"/>
    <col min="14302" max="14302" width="13.85546875" style="8" bestFit="1" customWidth="1"/>
    <col min="14303" max="14308" width="11.42578125" style="8" bestFit="1" customWidth="1"/>
    <col min="14309" max="14311" width="11.28515625" style="8" bestFit="1" customWidth="1"/>
    <col min="14312" max="14312" width="13.85546875" style="8" bestFit="1" customWidth="1"/>
    <col min="14313" max="14317" width="11.28515625" style="8" bestFit="1" customWidth="1"/>
    <col min="14318" max="14318" width="13.42578125" style="8" customWidth="1"/>
    <col min="14319" max="14319" width="11.28515625" style="8" bestFit="1" customWidth="1"/>
    <col min="14320" max="14320" width="15.140625" style="8" customWidth="1"/>
    <col min="14321" max="14321" width="13.140625" style="8" customWidth="1"/>
    <col min="14322" max="14322" width="15.85546875" style="8" customWidth="1"/>
    <col min="14323" max="14323" width="14.85546875" style="8" customWidth="1"/>
    <col min="14324" max="14324" width="19.140625" style="8" customWidth="1"/>
    <col min="14325" max="14325" width="14" style="8" customWidth="1"/>
    <col min="14326" max="14326" width="15.85546875" style="8" customWidth="1"/>
    <col min="14327" max="14327" width="17" style="8" customWidth="1"/>
    <col min="14328" max="14328" width="16.140625" style="8" customWidth="1"/>
    <col min="14329" max="14329" width="17.28515625" style="8" customWidth="1"/>
    <col min="14330" max="14331" width="8.85546875" style="8"/>
    <col min="14332" max="14332" width="13.85546875" style="8" bestFit="1" customWidth="1"/>
    <col min="14333" max="14525" width="8.85546875" style="8"/>
    <col min="14526" max="14526" width="43.42578125" style="8" customWidth="1"/>
    <col min="14527" max="14533" width="18.85546875" style="8" customWidth="1"/>
    <col min="14534" max="14534" width="15.42578125" style="8" customWidth="1"/>
    <col min="14535" max="14535" width="12.140625" style="8" customWidth="1"/>
    <col min="14536" max="14536" width="14.28515625" style="8" customWidth="1"/>
    <col min="14537" max="14537" width="12.28515625" style="8" customWidth="1"/>
    <col min="14538" max="14538" width="12.85546875" style="8" customWidth="1"/>
    <col min="14539" max="14540" width="12.42578125" style="8" customWidth="1"/>
    <col min="14541" max="14541" width="12.28515625" style="8" customWidth="1"/>
    <col min="14542" max="14547" width="11.42578125" style="8" bestFit="1" customWidth="1"/>
    <col min="14548" max="14548" width="13.85546875" style="8" bestFit="1" customWidth="1"/>
    <col min="14549" max="14553" width="11.42578125" style="8" bestFit="1" customWidth="1"/>
    <col min="14554" max="14554" width="11.7109375" style="8" customWidth="1"/>
    <col min="14555" max="14555" width="13.42578125" style="8" bestFit="1" customWidth="1"/>
    <col min="14556" max="14557" width="11.42578125" style="8" bestFit="1" customWidth="1"/>
    <col min="14558" max="14558" width="13.85546875" style="8" bestFit="1" customWidth="1"/>
    <col min="14559" max="14564" width="11.42578125" style="8" bestFit="1" customWidth="1"/>
    <col min="14565" max="14567" width="11.28515625" style="8" bestFit="1" customWidth="1"/>
    <col min="14568" max="14568" width="13.85546875" style="8" bestFit="1" customWidth="1"/>
    <col min="14569" max="14573" width="11.28515625" style="8" bestFit="1" customWidth="1"/>
    <col min="14574" max="14574" width="13.42578125" style="8" customWidth="1"/>
    <col min="14575" max="14575" width="11.28515625" style="8" bestFit="1" customWidth="1"/>
    <col min="14576" max="14576" width="15.140625" style="8" customWidth="1"/>
    <col min="14577" max="14577" width="13.140625" style="8" customWidth="1"/>
    <col min="14578" max="14578" width="15.85546875" style="8" customWidth="1"/>
    <col min="14579" max="14579" width="14.85546875" style="8" customWidth="1"/>
    <col min="14580" max="14580" width="19.140625" style="8" customWidth="1"/>
    <col min="14581" max="14581" width="14" style="8" customWidth="1"/>
    <col min="14582" max="14582" width="15.85546875" style="8" customWidth="1"/>
    <col min="14583" max="14583" width="17" style="8" customWidth="1"/>
    <col min="14584" max="14584" width="16.140625" style="8" customWidth="1"/>
    <col min="14585" max="14585" width="17.28515625" style="8" customWidth="1"/>
    <col min="14586" max="14587" width="8.85546875" style="8"/>
    <col min="14588" max="14588" width="13.85546875" style="8" bestFit="1" customWidth="1"/>
    <col min="14589" max="14781" width="8.85546875" style="8"/>
    <col min="14782" max="14782" width="43.42578125" style="8" customWidth="1"/>
    <col min="14783" max="14789" width="18.85546875" style="8" customWidth="1"/>
    <col min="14790" max="14790" width="15.42578125" style="8" customWidth="1"/>
    <col min="14791" max="14791" width="12.140625" style="8" customWidth="1"/>
    <col min="14792" max="14792" width="14.28515625" style="8" customWidth="1"/>
    <col min="14793" max="14793" width="12.28515625" style="8" customWidth="1"/>
    <col min="14794" max="14794" width="12.85546875" style="8" customWidth="1"/>
    <col min="14795" max="14796" width="12.42578125" style="8" customWidth="1"/>
    <col min="14797" max="14797" width="12.28515625" style="8" customWidth="1"/>
    <col min="14798" max="14803" width="11.42578125" style="8" bestFit="1" customWidth="1"/>
    <col min="14804" max="14804" width="13.85546875" style="8" bestFit="1" customWidth="1"/>
    <col min="14805" max="14809" width="11.42578125" style="8" bestFit="1" customWidth="1"/>
    <col min="14810" max="14810" width="11.7109375" style="8" customWidth="1"/>
    <col min="14811" max="14811" width="13.42578125" style="8" bestFit="1" customWidth="1"/>
    <col min="14812" max="14813" width="11.42578125" style="8" bestFit="1" customWidth="1"/>
    <col min="14814" max="14814" width="13.85546875" style="8" bestFit="1" customWidth="1"/>
    <col min="14815" max="14820" width="11.42578125" style="8" bestFit="1" customWidth="1"/>
    <col min="14821" max="14823" width="11.28515625" style="8" bestFit="1" customWidth="1"/>
    <col min="14824" max="14824" width="13.85546875" style="8" bestFit="1" customWidth="1"/>
    <col min="14825" max="14829" width="11.28515625" style="8" bestFit="1" customWidth="1"/>
    <col min="14830" max="14830" width="13.42578125" style="8" customWidth="1"/>
    <col min="14831" max="14831" width="11.28515625" style="8" bestFit="1" customWidth="1"/>
    <col min="14832" max="14832" width="15.140625" style="8" customWidth="1"/>
    <col min="14833" max="14833" width="13.140625" style="8" customWidth="1"/>
    <col min="14834" max="14834" width="15.85546875" style="8" customWidth="1"/>
    <col min="14835" max="14835" width="14.85546875" style="8" customWidth="1"/>
    <col min="14836" max="14836" width="19.140625" style="8" customWidth="1"/>
    <col min="14837" max="14837" width="14" style="8" customWidth="1"/>
    <col min="14838" max="14838" width="15.85546875" style="8" customWidth="1"/>
    <col min="14839" max="14839" width="17" style="8" customWidth="1"/>
    <col min="14840" max="14840" width="16.140625" style="8" customWidth="1"/>
    <col min="14841" max="14841" width="17.28515625" style="8" customWidth="1"/>
    <col min="14842" max="14843" width="8.85546875" style="8"/>
    <col min="14844" max="14844" width="13.85546875" style="8" bestFit="1" customWidth="1"/>
    <col min="14845" max="15037" width="8.85546875" style="8"/>
    <col min="15038" max="15038" width="43.42578125" style="8" customWidth="1"/>
    <col min="15039" max="15045" width="18.85546875" style="8" customWidth="1"/>
    <col min="15046" max="15046" width="15.42578125" style="8" customWidth="1"/>
    <col min="15047" max="15047" width="12.140625" style="8" customWidth="1"/>
    <col min="15048" max="15048" width="14.28515625" style="8" customWidth="1"/>
    <col min="15049" max="15049" width="12.28515625" style="8" customWidth="1"/>
    <col min="15050" max="15050" width="12.85546875" style="8" customWidth="1"/>
    <col min="15051" max="15052" width="12.42578125" style="8" customWidth="1"/>
    <col min="15053" max="15053" width="12.28515625" style="8" customWidth="1"/>
    <col min="15054" max="15059" width="11.42578125" style="8" bestFit="1" customWidth="1"/>
    <col min="15060" max="15060" width="13.85546875" style="8" bestFit="1" customWidth="1"/>
    <col min="15061" max="15065" width="11.42578125" style="8" bestFit="1" customWidth="1"/>
    <col min="15066" max="15066" width="11.7109375" style="8" customWidth="1"/>
    <col min="15067" max="15067" width="13.42578125" style="8" bestFit="1" customWidth="1"/>
    <col min="15068" max="15069" width="11.42578125" style="8" bestFit="1" customWidth="1"/>
    <col min="15070" max="15070" width="13.85546875" style="8" bestFit="1" customWidth="1"/>
    <col min="15071" max="15076" width="11.42578125" style="8" bestFit="1" customWidth="1"/>
    <col min="15077" max="15079" width="11.28515625" style="8" bestFit="1" customWidth="1"/>
    <col min="15080" max="15080" width="13.85546875" style="8" bestFit="1" customWidth="1"/>
    <col min="15081" max="15085" width="11.28515625" style="8" bestFit="1" customWidth="1"/>
    <col min="15086" max="15086" width="13.42578125" style="8" customWidth="1"/>
    <col min="15087" max="15087" width="11.28515625" style="8" bestFit="1" customWidth="1"/>
    <col min="15088" max="15088" width="15.140625" style="8" customWidth="1"/>
    <col min="15089" max="15089" width="13.140625" style="8" customWidth="1"/>
    <col min="15090" max="15090" width="15.85546875" style="8" customWidth="1"/>
    <col min="15091" max="15091" width="14.85546875" style="8" customWidth="1"/>
    <col min="15092" max="15092" width="19.140625" style="8" customWidth="1"/>
    <col min="15093" max="15093" width="14" style="8" customWidth="1"/>
    <col min="15094" max="15094" width="15.85546875" style="8" customWidth="1"/>
    <col min="15095" max="15095" width="17" style="8" customWidth="1"/>
    <col min="15096" max="15096" width="16.140625" style="8" customWidth="1"/>
    <col min="15097" max="15097" width="17.28515625" style="8" customWidth="1"/>
    <col min="15098" max="15099" width="8.85546875" style="8"/>
    <col min="15100" max="15100" width="13.85546875" style="8" bestFit="1" customWidth="1"/>
    <col min="15101" max="15293" width="8.85546875" style="8"/>
    <col min="15294" max="15294" width="43.42578125" style="8" customWidth="1"/>
    <col min="15295" max="15301" width="18.85546875" style="8" customWidth="1"/>
    <col min="15302" max="15302" width="15.42578125" style="8" customWidth="1"/>
    <col min="15303" max="15303" width="12.140625" style="8" customWidth="1"/>
    <col min="15304" max="15304" width="14.28515625" style="8" customWidth="1"/>
    <col min="15305" max="15305" width="12.28515625" style="8" customWidth="1"/>
    <col min="15306" max="15306" width="12.85546875" style="8" customWidth="1"/>
    <col min="15307" max="15308" width="12.42578125" style="8" customWidth="1"/>
    <col min="15309" max="15309" width="12.28515625" style="8" customWidth="1"/>
    <col min="15310" max="15315" width="11.42578125" style="8" bestFit="1" customWidth="1"/>
    <col min="15316" max="15316" width="13.85546875" style="8" bestFit="1" customWidth="1"/>
    <col min="15317" max="15321" width="11.42578125" style="8" bestFit="1" customWidth="1"/>
    <col min="15322" max="15322" width="11.7109375" style="8" customWidth="1"/>
    <col min="15323" max="15323" width="13.42578125" style="8" bestFit="1" customWidth="1"/>
    <col min="15324" max="15325" width="11.42578125" style="8" bestFit="1" customWidth="1"/>
    <col min="15326" max="15326" width="13.85546875" style="8" bestFit="1" customWidth="1"/>
    <col min="15327" max="15332" width="11.42578125" style="8" bestFit="1" customWidth="1"/>
    <col min="15333" max="15335" width="11.28515625" style="8" bestFit="1" customWidth="1"/>
    <col min="15336" max="15336" width="13.85546875" style="8" bestFit="1" customWidth="1"/>
    <col min="15337" max="15341" width="11.28515625" style="8" bestFit="1" customWidth="1"/>
    <col min="15342" max="15342" width="13.42578125" style="8" customWidth="1"/>
    <col min="15343" max="15343" width="11.28515625" style="8" bestFit="1" customWidth="1"/>
    <col min="15344" max="15344" width="15.140625" style="8" customWidth="1"/>
    <col min="15345" max="15345" width="13.140625" style="8" customWidth="1"/>
    <col min="15346" max="15346" width="15.85546875" style="8" customWidth="1"/>
    <col min="15347" max="15347" width="14.85546875" style="8" customWidth="1"/>
    <col min="15348" max="15348" width="19.140625" style="8" customWidth="1"/>
    <col min="15349" max="15349" width="14" style="8" customWidth="1"/>
    <col min="15350" max="15350" width="15.85546875" style="8" customWidth="1"/>
    <col min="15351" max="15351" width="17" style="8" customWidth="1"/>
    <col min="15352" max="15352" width="16.140625" style="8" customWidth="1"/>
    <col min="15353" max="15353" width="17.28515625" style="8" customWidth="1"/>
    <col min="15354" max="15355" width="8.85546875" style="8"/>
    <col min="15356" max="15356" width="13.85546875" style="8" bestFit="1" customWidth="1"/>
    <col min="15357" max="15549" width="8.85546875" style="8"/>
    <col min="15550" max="15550" width="43.42578125" style="8" customWidth="1"/>
    <col min="15551" max="15557" width="18.85546875" style="8" customWidth="1"/>
    <col min="15558" max="15558" width="15.42578125" style="8" customWidth="1"/>
    <col min="15559" max="15559" width="12.140625" style="8" customWidth="1"/>
    <col min="15560" max="15560" width="14.28515625" style="8" customWidth="1"/>
    <col min="15561" max="15561" width="12.28515625" style="8" customWidth="1"/>
    <col min="15562" max="15562" width="12.85546875" style="8" customWidth="1"/>
    <col min="15563" max="15564" width="12.42578125" style="8" customWidth="1"/>
    <col min="15565" max="15565" width="12.28515625" style="8" customWidth="1"/>
    <col min="15566" max="15571" width="11.42578125" style="8" bestFit="1" customWidth="1"/>
    <col min="15572" max="15572" width="13.85546875" style="8" bestFit="1" customWidth="1"/>
    <col min="15573" max="15577" width="11.42578125" style="8" bestFit="1" customWidth="1"/>
    <col min="15578" max="15578" width="11.7109375" style="8" customWidth="1"/>
    <col min="15579" max="15579" width="13.42578125" style="8" bestFit="1" customWidth="1"/>
    <col min="15580" max="15581" width="11.42578125" style="8" bestFit="1" customWidth="1"/>
    <col min="15582" max="15582" width="13.85546875" style="8" bestFit="1" customWidth="1"/>
    <col min="15583" max="15588" width="11.42578125" style="8" bestFit="1" customWidth="1"/>
    <col min="15589" max="15591" width="11.28515625" style="8" bestFit="1" customWidth="1"/>
    <col min="15592" max="15592" width="13.85546875" style="8" bestFit="1" customWidth="1"/>
    <col min="15593" max="15597" width="11.28515625" style="8" bestFit="1" customWidth="1"/>
    <col min="15598" max="15598" width="13.42578125" style="8" customWidth="1"/>
    <col min="15599" max="15599" width="11.28515625" style="8" bestFit="1" customWidth="1"/>
    <col min="15600" max="15600" width="15.140625" style="8" customWidth="1"/>
    <col min="15601" max="15601" width="13.140625" style="8" customWidth="1"/>
    <col min="15602" max="15602" width="15.85546875" style="8" customWidth="1"/>
    <col min="15603" max="15603" width="14.85546875" style="8" customWidth="1"/>
    <col min="15604" max="15604" width="19.140625" style="8" customWidth="1"/>
    <col min="15605" max="15605" width="14" style="8" customWidth="1"/>
    <col min="15606" max="15606" width="15.85546875" style="8" customWidth="1"/>
    <col min="15607" max="15607" width="17" style="8" customWidth="1"/>
    <col min="15608" max="15608" width="16.140625" style="8" customWidth="1"/>
    <col min="15609" max="15609" width="17.28515625" style="8" customWidth="1"/>
    <col min="15610" max="15611" width="8.85546875" style="8"/>
    <col min="15612" max="15612" width="13.85546875" style="8" bestFit="1" customWidth="1"/>
    <col min="15613" max="15805" width="8.85546875" style="8"/>
    <col min="15806" max="15806" width="43.42578125" style="8" customWidth="1"/>
    <col min="15807" max="15813" width="18.85546875" style="8" customWidth="1"/>
    <col min="15814" max="15814" width="15.42578125" style="8" customWidth="1"/>
    <col min="15815" max="15815" width="12.140625" style="8" customWidth="1"/>
    <col min="15816" max="15816" width="14.28515625" style="8" customWidth="1"/>
    <col min="15817" max="15817" width="12.28515625" style="8" customWidth="1"/>
    <col min="15818" max="15818" width="12.85546875" style="8" customWidth="1"/>
    <col min="15819" max="15820" width="12.42578125" style="8" customWidth="1"/>
    <col min="15821" max="15821" width="12.28515625" style="8" customWidth="1"/>
    <col min="15822" max="15827" width="11.42578125" style="8" bestFit="1" customWidth="1"/>
    <col min="15828" max="15828" width="13.85546875" style="8" bestFit="1" customWidth="1"/>
    <col min="15829" max="15833" width="11.42578125" style="8" bestFit="1" customWidth="1"/>
    <col min="15834" max="15834" width="11.7109375" style="8" customWidth="1"/>
    <col min="15835" max="15835" width="13.42578125" style="8" bestFit="1" customWidth="1"/>
    <col min="15836" max="15837" width="11.42578125" style="8" bestFit="1" customWidth="1"/>
    <col min="15838" max="15838" width="13.85546875" style="8" bestFit="1" customWidth="1"/>
    <col min="15839" max="15844" width="11.42578125" style="8" bestFit="1" customWidth="1"/>
    <col min="15845" max="15847" width="11.28515625" style="8" bestFit="1" customWidth="1"/>
    <col min="15848" max="15848" width="13.85546875" style="8" bestFit="1" customWidth="1"/>
    <col min="15849" max="15853" width="11.28515625" style="8" bestFit="1" customWidth="1"/>
    <col min="15854" max="15854" width="13.42578125" style="8" customWidth="1"/>
    <col min="15855" max="15855" width="11.28515625" style="8" bestFit="1" customWidth="1"/>
    <col min="15856" max="15856" width="15.140625" style="8" customWidth="1"/>
    <col min="15857" max="15857" width="13.140625" style="8" customWidth="1"/>
    <col min="15858" max="15858" width="15.85546875" style="8" customWidth="1"/>
    <col min="15859" max="15859" width="14.85546875" style="8" customWidth="1"/>
    <col min="15860" max="15860" width="19.140625" style="8" customWidth="1"/>
    <col min="15861" max="15861" width="14" style="8" customWidth="1"/>
    <col min="15862" max="15862" width="15.85546875" style="8" customWidth="1"/>
    <col min="15863" max="15863" width="17" style="8" customWidth="1"/>
    <col min="15864" max="15864" width="16.140625" style="8" customWidth="1"/>
    <col min="15865" max="15865" width="17.28515625" style="8" customWidth="1"/>
    <col min="15866" max="15867" width="8.85546875" style="8"/>
    <col min="15868" max="15868" width="13.85546875" style="8" bestFit="1" customWidth="1"/>
    <col min="15869" max="16061" width="8.85546875" style="8"/>
    <col min="16062" max="16062" width="43.42578125" style="8" customWidth="1"/>
    <col min="16063" max="16069" width="18.85546875" style="8" customWidth="1"/>
    <col min="16070" max="16070" width="15.42578125" style="8" customWidth="1"/>
    <col min="16071" max="16071" width="12.140625" style="8" customWidth="1"/>
    <col min="16072" max="16072" width="14.28515625" style="8" customWidth="1"/>
    <col min="16073" max="16073" width="12.28515625" style="8" customWidth="1"/>
    <col min="16074" max="16074" width="12.85546875" style="8" customWidth="1"/>
    <col min="16075" max="16076" width="12.42578125" style="8" customWidth="1"/>
    <col min="16077" max="16077" width="12.28515625" style="8" customWidth="1"/>
    <col min="16078" max="16083" width="11.42578125" style="8" bestFit="1" customWidth="1"/>
    <col min="16084" max="16084" width="13.85546875" style="8" bestFit="1" customWidth="1"/>
    <col min="16085" max="16089" width="11.42578125" style="8" bestFit="1" customWidth="1"/>
    <col min="16090" max="16090" width="11.7109375" style="8" customWidth="1"/>
    <col min="16091" max="16091" width="13.42578125" style="8" bestFit="1" customWidth="1"/>
    <col min="16092" max="16093" width="11.42578125" style="8" bestFit="1" customWidth="1"/>
    <col min="16094" max="16094" width="13.85546875" style="8" bestFit="1" customWidth="1"/>
    <col min="16095" max="16100" width="11.42578125" style="8" bestFit="1" customWidth="1"/>
    <col min="16101" max="16103" width="11.28515625" style="8" bestFit="1" customWidth="1"/>
    <col min="16104" max="16104" width="13.85546875" style="8" bestFit="1" customWidth="1"/>
    <col min="16105" max="16109" width="11.28515625" style="8" bestFit="1" customWidth="1"/>
    <col min="16110" max="16110" width="13.42578125" style="8" customWidth="1"/>
    <col min="16111" max="16111" width="11.28515625" style="8" bestFit="1" customWidth="1"/>
    <col min="16112" max="16112" width="15.140625" style="8" customWidth="1"/>
    <col min="16113" max="16113" width="13.140625" style="8" customWidth="1"/>
    <col min="16114" max="16114" width="15.85546875" style="8" customWidth="1"/>
    <col min="16115" max="16115" width="14.85546875" style="8" customWidth="1"/>
    <col min="16116" max="16116" width="19.140625" style="8" customWidth="1"/>
    <col min="16117" max="16117" width="14" style="8" customWidth="1"/>
    <col min="16118" max="16118" width="15.85546875" style="8" customWidth="1"/>
    <col min="16119" max="16119" width="17" style="8" customWidth="1"/>
    <col min="16120" max="16120" width="16.140625" style="8" customWidth="1"/>
    <col min="16121" max="16121" width="17.28515625" style="8" customWidth="1"/>
    <col min="16122" max="16123" width="8.85546875" style="8"/>
    <col min="16124" max="16124" width="13.85546875" style="8" bestFit="1" customWidth="1"/>
    <col min="16125" max="16384" width="8.85546875" style="8"/>
  </cols>
  <sheetData>
    <row r="1" spans="1:8" x14ac:dyDescent="0.25">
      <c r="A1" s="10"/>
      <c r="B1" s="1"/>
      <c r="C1" s="10"/>
      <c r="D1" s="10"/>
      <c r="E1" s="10"/>
      <c r="F1" s="10"/>
      <c r="G1" s="10"/>
      <c r="H1" s="10"/>
    </row>
    <row r="2" spans="1:8" s="15" customFormat="1" x14ac:dyDescent="0.25">
      <c r="A2" s="11" t="s">
        <v>1</v>
      </c>
      <c r="B2" s="12" t="s">
        <v>0</v>
      </c>
      <c r="C2" s="13">
        <v>2007</v>
      </c>
      <c r="D2" s="13">
        <v>2008</v>
      </c>
      <c r="E2" s="13">
        <v>2009</v>
      </c>
      <c r="F2" s="13">
        <v>2010</v>
      </c>
      <c r="G2" s="13">
        <v>2011</v>
      </c>
      <c r="H2" s="14">
        <v>2012</v>
      </c>
    </row>
    <row r="3" spans="1:8" s="17" customFormat="1" x14ac:dyDescent="0.25">
      <c r="A3" s="16"/>
      <c r="B3" s="6"/>
      <c r="C3" s="199">
        <v>1137931133.5999999</v>
      </c>
      <c r="D3" s="199">
        <v>1156130083.2</v>
      </c>
      <c r="E3" s="199">
        <v>1174329032.8</v>
      </c>
      <c r="F3" s="199">
        <v>1192527982.4000001</v>
      </c>
      <c r="G3" s="199">
        <v>1210726932</v>
      </c>
      <c r="H3" s="200">
        <v>1232145379.160341</v>
      </c>
    </row>
    <row r="4" spans="1:8" s="17" customFormat="1" x14ac:dyDescent="0.25">
      <c r="A4" s="18"/>
      <c r="B4" s="7"/>
      <c r="C4" s="19"/>
      <c r="D4" s="19"/>
      <c r="E4" s="19"/>
      <c r="F4" s="19"/>
      <c r="G4" s="19"/>
      <c r="H4" s="19"/>
    </row>
    <row r="5" spans="1:8" s="17" customFormat="1" x14ac:dyDescent="0.25">
      <c r="A5" s="18"/>
      <c r="B5" s="7"/>
      <c r="C5" s="20"/>
      <c r="D5" s="20"/>
      <c r="E5" s="20"/>
      <c r="F5" s="20"/>
      <c r="G5" s="21"/>
      <c r="H5" s="20"/>
    </row>
    <row r="6" spans="1:8" s="17" customFormat="1" x14ac:dyDescent="0.25">
      <c r="A6" s="11" t="s">
        <v>26</v>
      </c>
      <c r="B6" s="12" t="s">
        <v>3</v>
      </c>
      <c r="C6" s="13">
        <v>2007</v>
      </c>
      <c r="D6" s="13">
        <v>2008</v>
      </c>
      <c r="E6" s="13">
        <v>2009</v>
      </c>
      <c r="F6" s="13">
        <v>2010</v>
      </c>
      <c r="G6" s="13">
        <v>2011</v>
      </c>
      <c r="H6" s="14">
        <v>2012</v>
      </c>
    </row>
    <row r="7" spans="1:8" s="17" customFormat="1" x14ac:dyDescent="0.25">
      <c r="A7" s="16"/>
      <c r="B7" s="6"/>
      <c r="C7" s="201">
        <v>40.5</v>
      </c>
      <c r="D7" s="201">
        <v>40.5</v>
      </c>
      <c r="E7" s="201">
        <v>40.5</v>
      </c>
      <c r="F7" s="201">
        <v>40.5</v>
      </c>
      <c r="G7" s="201">
        <v>40.5</v>
      </c>
      <c r="H7" s="202">
        <v>40.5</v>
      </c>
    </row>
    <row r="8" spans="1:8" s="17" customFormat="1" x14ac:dyDescent="0.25">
      <c r="A8" s="18"/>
      <c r="B8" s="7"/>
      <c r="C8" s="24"/>
      <c r="D8" s="24"/>
      <c r="E8" s="24"/>
      <c r="F8" s="24"/>
      <c r="G8" s="24"/>
      <c r="H8" s="24"/>
    </row>
    <row r="9" spans="1:8" s="17" customFormat="1" x14ac:dyDescent="0.25">
      <c r="A9" s="18"/>
      <c r="B9" s="2"/>
      <c r="C9" s="20"/>
      <c r="D9" s="20"/>
      <c r="E9" s="20"/>
      <c r="F9" s="20"/>
      <c r="G9" s="20"/>
      <c r="H9" s="20"/>
    </row>
    <row r="10" spans="1:8" s="15" customFormat="1" ht="30" customHeight="1" x14ac:dyDescent="0.25">
      <c r="A10" s="25" t="s">
        <v>75</v>
      </c>
      <c r="B10" s="12" t="s">
        <v>77</v>
      </c>
      <c r="C10" s="13">
        <v>2007</v>
      </c>
      <c r="D10" s="13">
        <v>2008</v>
      </c>
      <c r="E10" s="13">
        <v>2009</v>
      </c>
      <c r="F10" s="13">
        <v>2010</v>
      </c>
      <c r="G10" s="13">
        <v>2011</v>
      </c>
      <c r="H10" s="14">
        <v>2012</v>
      </c>
    </row>
    <row r="11" spans="1:8" ht="15.75" customHeight="1" x14ac:dyDescent="0.25">
      <c r="A11" s="26"/>
      <c r="B11" s="3"/>
      <c r="C11" s="22">
        <f>C3*C7*0.001*365</f>
        <v>16821466982.441998</v>
      </c>
      <c r="D11" s="22">
        <f>D3*D7*0.001*365</f>
        <v>17090492954.903999</v>
      </c>
      <c r="E11" s="22">
        <f t="shared" ref="E11:H11" si="0">E3*E7*0.001*365</f>
        <v>17359518927.366001</v>
      </c>
      <c r="F11" s="22">
        <f t="shared" si="0"/>
        <v>17628544899.828003</v>
      </c>
      <c r="G11" s="22">
        <f t="shared" si="0"/>
        <v>17897570872.290001</v>
      </c>
      <c r="H11" s="23">
        <f t="shared" si="0"/>
        <v>18214189067.437744</v>
      </c>
    </row>
    <row r="12" spans="1:8" ht="15.75" customHeight="1" x14ac:dyDescent="0.25">
      <c r="A12" s="27"/>
      <c r="B12" s="2"/>
      <c r="C12" s="24"/>
      <c r="D12" s="24"/>
      <c r="E12" s="24"/>
      <c r="F12" s="24"/>
      <c r="G12" s="24"/>
      <c r="H12" s="24"/>
    </row>
    <row r="13" spans="1:8" x14ac:dyDescent="0.25">
      <c r="A13" s="27"/>
      <c r="B13" s="2"/>
      <c r="C13" s="24"/>
      <c r="D13" s="21"/>
      <c r="E13" s="21"/>
      <c r="F13" s="21"/>
      <c r="G13" s="21"/>
      <c r="H13" s="21"/>
    </row>
    <row r="14" spans="1:8" ht="18" customHeight="1" x14ac:dyDescent="0.25">
      <c r="A14" s="11" t="s">
        <v>106</v>
      </c>
      <c r="B14" s="12" t="s">
        <v>0</v>
      </c>
      <c r="C14" s="13">
        <v>2007</v>
      </c>
      <c r="D14" s="13">
        <v>2008</v>
      </c>
      <c r="E14" s="13">
        <v>2009</v>
      </c>
      <c r="F14" s="13">
        <v>2010</v>
      </c>
      <c r="G14" s="13">
        <v>2011</v>
      </c>
      <c r="H14" s="14">
        <v>2012</v>
      </c>
    </row>
    <row r="15" spans="1:8" ht="15.75" customHeight="1" x14ac:dyDescent="0.25">
      <c r="A15" s="26"/>
      <c r="B15" s="3"/>
      <c r="C15" s="22">
        <v>1.25</v>
      </c>
      <c r="D15" s="22">
        <v>1.25</v>
      </c>
      <c r="E15" s="22">
        <v>1.25</v>
      </c>
      <c r="F15" s="22">
        <v>1.25</v>
      </c>
      <c r="G15" s="22">
        <v>1.25</v>
      </c>
      <c r="H15" s="23">
        <v>1.25</v>
      </c>
    </row>
    <row r="16" spans="1:8" ht="15.75" customHeight="1" x14ac:dyDescent="0.25">
      <c r="A16" s="27"/>
      <c r="B16" s="2"/>
      <c r="C16" s="24"/>
      <c r="D16" s="24"/>
      <c r="E16" s="24"/>
      <c r="F16" s="24"/>
      <c r="G16" s="24"/>
      <c r="H16" s="24"/>
    </row>
    <row r="17" spans="1:8" x14ac:dyDescent="0.25">
      <c r="A17" s="27"/>
      <c r="B17" s="2"/>
      <c r="C17" s="28"/>
      <c r="D17" s="28"/>
      <c r="E17" s="28"/>
      <c r="F17" s="28"/>
      <c r="G17" s="28"/>
      <c r="H17" s="28"/>
    </row>
    <row r="18" spans="1:8" s="15" customFormat="1" ht="17.25" x14ac:dyDescent="0.25">
      <c r="A18" s="11" t="s">
        <v>107</v>
      </c>
      <c r="B18" s="12" t="s">
        <v>0</v>
      </c>
      <c r="C18" s="13">
        <v>2007</v>
      </c>
      <c r="D18" s="13">
        <v>2008</v>
      </c>
      <c r="E18" s="13">
        <v>2009</v>
      </c>
      <c r="F18" s="13">
        <v>2010</v>
      </c>
      <c r="G18" s="13">
        <v>2011</v>
      </c>
      <c r="H18" s="14">
        <v>2012</v>
      </c>
    </row>
    <row r="19" spans="1:8" x14ac:dyDescent="0.25">
      <c r="A19" s="26"/>
      <c r="B19" s="3"/>
      <c r="C19" s="22">
        <v>1</v>
      </c>
      <c r="D19" s="22">
        <v>1</v>
      </c>
      <c r="E19" s="22">
        <v>1</v>
      </c>
      <c r="F19" s="22">
        <v>1</v>
      </c>
      <c r="G19" s="22">
        <v>1</v>
      </c>
      <c r="H19" s="23">
        <v>1</v>
      </c>
    </row>
    <row r="20" spans="1:8" x14ac:dyDescent="0.25">
      <c r="A20" s="27"/>
      <c r="B20" s="2"/>
      <c r="C20" s="24"/>
      <c r="D20" s="24"/>
      <c r="E20" s="24"/>
      <c r="F20" s="24"/>
      <c r="G20" s="24"/>
      <c r="H20" s="24"/>
    </row>
    <row r="21" spans="1:8" x14ac:dyDescent="0.25">
      <c r="A21" s="27"/>
      <c r="B21" s="2"/>
      <c r="C21" s="28"/>
      <c r="D21" s="28"/>
      <c r="E21" s="28"/>
      <c r="F21" s="28"/>
      <c r="G21" s="28"/>
      <c r="H21" s="28"/>
    </row>
    <row r="22" spans="1:8" ht="33" x14ac:dyDescent="0.25">
      <c r="A22" s="25" t="s">
        <v>108</v>
      </c>
      <c r="B22" s="12" t="s">
        <v>77</v>
      </c>
      <c r="C22" s="13">
        <v>2007</v>
      </c>
      <c r="D22" s="13">
        <v>2008</v>
      </c>
      <c r="E22" s="13">
        <v>2009</v>
      </c>
      <c r="F22" s="13">
        <v>2010</v>
      </c>
      <c r="G22" s="13">
        <v>2011</v>
      </c>
      <c r="H22" s="14">
        <v>2012</v>
      </c>
    </row>
    <row r="23" spans="1:8" s="32" customFormat="1" x14ac:dyDescent="0.25">
      <c r="A23" s="29"/>
      <c r="B23" s="4"/>
      <c r="C23" s="30">
        <f>C11*50.8%*C15</f>
        <v>10681631533.850668</v>
      </c>
      <c r="D23" s="30">
        <f t="shared" ref="D23:H23" si="1">D11*50.8%*D15</f>
        <v>10852463026.36404</v>
      </c>
      <c r="E23" s="30">
        <f t="shared" si="1"/>
        <v>11023294518.877411</v>
      </c>
      <c r="F23" s="30">
        <f t="shared" si="1"/>
        <v>11194126011.390781</v>
      </c>
      <c r="G23" s="30">
        <f t="shared" si="1"/>
        <v>11364957503.904152</v>
      </c>
      <c r="H23" s="31">
        <f t="shared" si="1"/>
        <v>11566010057.822968</v>
      </c>
    </row>
    <row r="24" spans="1:8" s="32" customFormat="1" x14ac:dyDescent="0.25">
      <c r="A24" s="33"/>
      <c r="B24" s="5"/>
      <c r="C24" s="34"/>
      <c r="D24" s="34"/>
      <c r="E24" s="34"/>
      <c r="F24" s="34"/>
      <c r="G24" s="34"/>
      <c r="H24" s="34"/>
    </row>
    <row r="25" spans="1:8" s="32" customFormat="1" x14ac:dyDescent="0.25">
      <c r="A25" s="33"/>
      <c r="B25" s="5"/>
      <c r="C25" s="35"/>
      <c r="D25" s="35"/>
      <c r="E25" s="35"/>
      <c r="F25" s="35"/>
      <c r="G25" s="35"/>
      <c r="H25" s="35"/>
    </row>
    <row r="26" spans="1:8" ht="33" x14ac:dyDescent="0.25">
      <c r="A26" s="25" t="s">
        <v>109</v>
      </c>
      <c r="B26" s="12" t="s">
        <v>77</v>
      </c>
      <c r="C26" s="13">
        <v>2007</v>
      </c>
      <c r="D26" s="13">
        <v>2008</v>
      </c>
      <c r="E26" s="13">
        <v>2009</v>
      </c>
      <c r="F26" s="13">
        <v>2010</v>
      </c>
      <c r="G26" s="13">
        <v>2011</v>
      </c>
      <c r="H26" s="14">
        <v>2012</v>
      </c>
    </row>
    <row r="27" spans="1:8" s="32" customFormat="1" x14ac:dyDescent="0.25">
      <c r="A27" s="36"/>
      <c r="B27" s="37"/>
      <c r="C27" s="30">
        <f>C11*C19*49.2%</f>
        <v>8276161755.3614635</v>
      </c>
      <c r="D27" s="30">
        <f t="shared" ref="D27:H27" si="2">D11*D19*49.2%</f>
        <v>8408522533.8127689</v>
      </c>
      <c r="E27" s="30">
        <f t="shared" si="2"/>
        <v>8540883312.2640734</v>
      </c>
      <c r="F27" s="30">
        <f t="shared" si="2"/>
        <v>8673244090.7153778</v>
      </c>
      <c r="G27" s="30">
        <f t="shared" si="2"/>
        <v>8805604869.1666813</v>
      </c>
      <c r="H27" s="31">
        <f t="shared" si="2"/>
        <v>8961381021.1793709</v>
      </c>
    </row>
    <row r="28" spans="1:8" s="32" customFormat="1" x14ac:dyDescent="0.25">
      <c r="A28" s="38"/>
      <c r="B28" s="39"/>
      <c r="C28" s="34"/>
      <c r="D28" s="34"/>
      <c r="E28" s="34"/>
      <c r="F28" s="34"/>
      <c r="G28" s="34"/>
      <c r="H28" s="34"/>
    </row>
    <row r="29" spans="1:8" s="32" customFormat="1" x14ac:dyDescent="0.25">
      <c r="A29" s="38"/>
      <c r="B29" s="39"/>
      <c r="C29" s="40"/>
      <c r="D29" s="40"/>
      <c r="E29" s="40"/>
      <c r="F29" s="40"/>
      <c r="G29" s="40"/>
      <c r="H29" s="40"/>
    </row>
    <row r="30" spans="1:8" s="32" customFormat="1" ht="15.75" customHeight="1" x14ac:dyDescent="0.25">
      <c r="A30" s="25" t="s">
        <v>110</v>
      </c>
      <c r="B30" s="41"/>
      <c r="C30" s="42"/>
      <c r="D30" s="42"/>
      <c r="E30" s="42"/>
      <c r="F30" s="42"/>
      <c r="G30" s="42"/>
      <c r="H30" s="42"/>
    </row>
    <row r="31" spans="1:8" s="32" customFormat="1" ht="15.75" customHeight="1" x14ac:dyDescent="0.25">
      <c r="A31" s="43">
        <v>0.6</v>
      </c>
      <c r="B31" s="44" t="s">
        <v>14</v>
      </c>
      <c r="C31" s="40"/>
      <c r="D31" s="45"/>
      <c r="E31" s="45"/>
      <c r="F31" s="45"/>
      <c r="G31" s="45"/>
      <c r="H31" s="45"/>
    </row>
    <row r="32" spans="1:8" s="32" customFormat="1" ht="15.75" customHeight="1" x14ac:dyDescent="0.25">
      <c r="A32" s="38"/>
      <c r="B32" s="38"/>
      <c r="C32" s="40"/>
      <c r="D32" s="40"/>
      <c r="E32" s="40"/>
      <c r="F32" s="40"/>
      <c r="G32" s="40"/>
      <c r="H32" s="40"/>
    </row>
    <row r="33" spans="1:8" s="32" customFormat="1" x14ac:dyDescent="0.25">
      <c r="A33" s="217" t="s">
        <v>24</v>
      </c>
      <c r="B33" s="218"/>
      <c r="C33" s="40"/>
      <c r="D33" s="40"/>
      <c r="E33" s="40"/>
      <c r="F33" s="40"/>
      <c r="G33" s="40"/>
      <c r="H33" s="40"/>
    </row>
    <row r="34" spans="1:8" s="32" customFormat="1" x14ac:dyDescent="0.25">
      <c r="A34" s="46">
        <v>0</v>
      </c>
      <c r="B34" s="47" t="s">
        <v>23</v>
      </c>
      <c r="C34" s="40"/>
      <c r="D34" s="40"/>
      <c r="E34" s="40"/>
      <c r="F34" s="40"/>
      <c r="G34" s="40"/>
      <c r="H34" s="40"/>
    </row>
    <row r="35" spans="1:8" s="32" customFormat="1" ht="16.5" thickBot="1" x14ac:dyDescent="0.3">
      <c r="A35" s="48"/>
      <c r="B35" s="38"/>
      <c r="C35" s="40"/>
      <c r="D35" s="40"/>
      <c r="E35" s="40"/>
      <c r="F35" s="40"/>
      <c r="G35" s="40"/>
      <c r="H35" s="40"/>
    </row>
    <row r="36" spans="1:8" s="32" customFormat="1" x14ac:dyDescent="0.25">
      <c r="A36" s="159" t="s">
        <v>12</v>
      </c>
      <c r="B36" s="160"/>
      <c r="C36" s="40"/>
      <c r="D36" s="40"/>
      <c r="E36" s="40"/>
      <c r="F36" s="40"/>
      <c r="G36" s="40"/>
      <c r="H36" s="40"/>
    </row>
    <row r="37" spans="1:8" s="32" customFormat="1" x14ac:dyDescent="0.25">
      <c r="A37" s="161" t="s">
        <v>4</v>
      </c>
      <c r="B37" s="162" t="s">
        <v>13</v>
      </c>
      <c r="C37" s="40"/>
      <c r="D37" s="40"/>
      <c r="E37" s="40"/>
      <c r="F37" s="40"/>
      <c r="G37" s="40"/>
      <c r="H37" s="40"/>
    </row>
    <row r="38" spans="1:8" s="32" customFormat="1" x14ac:dyDescent="0.25">
      <c r="A38" s="163" t="s">
        <v>5</v>
      </c>
      <c r="B38" s="203">
        <v>0.8</v>
      </c>
      <c r="C38" s="40"/>
      <c r="D38" s="40"/>
      <c r="E38" s="40"/>
      <c r="F38" s="40"/>
      <c r="G38" s="40"/>
      <c r="H38" s="40"/>
    </row>
    <row r="39" spans="1:8" s="32" customFormat="1" ht="47.25" x14ac:dyDescent="0.25">
      <c r="A39" s="163" t="s">
        <v>6</v>
      </c>
      <c r="B39" s="203">
        <v>0.3</v>
      </c>
      <c r="C39" s="40"/>
      <c r="D39" s="40"/>
      <c r="E39" s="40"/>
      <c r="F39" s="40"/>
      <c r="G39" s="40"/>
      <c r="H39" s="40"/>
    </row>
    <row r="40" spans="1:8" s="32" customFormat="1" x14ac:dyDescent="0.25">
      <c r="A40" s="163" t="s">
        <v>7</v>
      </c>
      <c r="B40" s="203">
        <v>0.5</v>
      </c>
      <c r="C40" s="40"/>
      <c r="D40" s="40"/>
      <c r="E40" s="40"/>
      <c r="F40" s="40"/>
      <c r="G40" s="40"/>
      <c r="H40" s="40"/>
    </row>
    <row r="41" spans="1:8" s="32" customFormat="1" x14ac:dyDescent="0.25">
      <c r="A41" s="163" t="s">
        <v>8</v>
      </c>
      <c r="B41" s="203">
        <v>0.1</v>
      </c>
      <c r="C41" s="40"/>
      <c r="D41" s="40"/>
      <c r="E41" s="40"/>
      <c r="F41" s="40"/>
      <c r="G41" s="40"/>
      <c r="H41" s="40"/>
    </row>
    <row r="42" spans="1:8" s="32" customFormat="1" x14ac:dyDescent="0.25">
      <c r="A42" s="163" t="s">
        <v>9</v>
      </c>
      <c r="B42" s="203">
        <v>0</v>
      </c>
      <c r="C42" s="40"/>
      <c r="D42" s="40"/>
      <c r="E42" s="40"/>
      <c r="F42" s="40"/>
      <c r="G42" s="40"/>
      <c r="H42" s="40"/>
    </row>
    <row r="43" spans="1:8" s="32" customFormat="1" x14ac:dyDescent="0.25">
      <c r="A43" s="163" t="s">
        <v>10</v>
      </c>
      <c r="B43" s="203">
        <v>0.5</v>
      </c>
      <c r="C43" s="40"/>
      <c r="D43" s="40"/>
      <c r="E43" s="40"/>
      <c r="F43" s="40"/>
      <c r="G43" s="40"/>
      <c r="H43" s="40"/>
    </row>
    <row r="44" spans="1:8" s="32" customFormat="1" ht="48" thickBot="1" x14ac:dyDescent="0.3">
      <c r="A44" s="164" t="s">
        <v>11</v>
      </c>
      <c r="B44" s="204">
        <v>0.1</v>
      </c>
      <c r="C44" s="40"/>
      <c r="D44" s="40"/>
      <c r="E44" s="40"/>
      <c r="F44" s="40"/>
      <c r="G44" s="40"/>
      <c r="H44" s="40"/>
    </row>
    <row r="45" spans="1:8" s="32" customFormat="1" ht="16.5" thickBot="1" x14ac:dyDescent="0.3">
      <c r="A45" s="49"/>
      <c r="B45" s="50"/>
      <c r="C45" s="40"/>
      <c r="D45" s="40"/>
      <c r="E45" s="40"/>
      <c r="F45" s="40"/>
      <c r="G45" s="40"/>
      <c r="H45" s="40"/>
    </row>
    <row r="46" spans="1:8" s="32" customFormat="1" x14ac:dyDescent="0.25">
      <c r="A46" s="151" t="s">
        <v>86</v>
      </c>
      <c r="B46" s="152"/>
      <c r="C46" s="153"/>
      <c r="D46" s="51"/>
      <c r="E46" s="40"/>
      <c r="F46" s="40"/>
      <c r="G46" s="40"/>
      <c r="H46" s="40"/>
    </row>
    <row r="47" spans="1:8" s="32" customFormat="1" ht="63" x14ac:dyDescent="0.25">
      <c r="A47" s="154" t="s">
        <v>78</v>
      </c>
      <c r="B47" s="52" t="s">
        <v>87</v>
      </c>
      <c r="C47" s="155" t="s">
        <v>79</v>
      </c>
      <c r="E47" s="40"/>
      <c r="F47" s="40"/>
      <c r="G47" s="40"/>
      <c r="H47" s="40"/>
    </row>
    <row r="48" spans="1:8" s="32" customFormat="1" x14ac:dyDescent="0.25">
      <c r="A48" s="227" t="s">
        <v>80</v>
      </c>
      <c r="B48" s="150" t="s">
        <v>81</v>
      </c>
      <c r="C48" s="156">
        <v>0.18</v>
      </c>
      <c r="E48" s="40"/>
      <c r="F48" s="40"/>
      <c r="G48" s="40"/>
      <c r="H48" s="40"/>
    </row>
    <row r="49" spans="1:11" s="32" customFormat="1" x14ac:dyDescent="0.25">
      <c r="A49" s="227"/>
      <c r="B49" s="150" t="s">
        <v>82</v>
      </c>
      <c r="C49" s="156">
        <v>0.08</v>
      </c>
      <c r="E49" s="40"/>
      <c r="F49" s="40"/>
      <c r="G49" s="40"/>
      <c r="H49" s="40"/>
    </row>
    <row r="50" spans="1:11" s="32" customFormat="1" x14ac:dyDescent="0.25">
      <c r="A50" s="227"/>
      <c r="B50" s="150" t="s">
        <v>83</v>
      </c>
      <c r="C50" s="156">
        <v>7.0000000000000007E-2</v>
      </c>
      <c r="E50" s="40"/>
      <c r="F50" s="40"/>
      <c r="G50" s="40"/>
      <c r="H50" s="40"/>
    </row>
    <row r="51" spans="1:11" s="32" customFormat="1" x14ac:dyDescent="0.25">
      <c r="A51" s="227"/>
      <c r="B51" s="150" t="s">
        <v>84</v>
      </c>
      <c r="C51" s="156">
        <v>0.67</v>
      </c>
      <c r="E51" s="40"/>
      <c r="F51" s="40"/>
      <c r="G51" s="40"/>
      <c r="H51" s="40"/>
    </row>
    <row r="52" spans="1:11" s="32" customFormat="1" x14ac:dyDescent="0.25">
      <c r="A52" s="227"/>
      <c r="B52" s="150" t="s">
        <v>21</v>
      </c>
      <c r="C52" s="156">
        <v>0</v>
      </c>
      <c r="E52" s="40"/>
      <c r="F52" s="40"/>
      <c r="G52" s="40"/>
      <c r="H52" s="40"/>
    </row>
    <row r="53" spans="1:11" s="32" customFormat="1" x14ac:dyDescent="0.25">
      <c r="A53" s="225" t="s">
        <v>85</v>
      </c>
      <c r="B53" s="150" t="s">
        <v>81</v>
      </c>
      <c r="C53" s="156">
        <v>0.14000000000000001</v>
      </c>
      <c r="E53" s="40"/>
      <c r="F53" s="40"/>
      <c r="G53" s="40"/>
      <c r="H53" s="40"/>
    </row>
    <row r="54" spans="1:11" s="32" customFormat="1" x14ac:dyDescent="0.25">
      <c r="A54" s="225"/>
      <c r="B54" s="150" t="s">
        <v>82</v>
      </c>
      <c r="C54" s="156">
        <v>0.1</v>
      </c>
      <c r="E54" s="40"/>
      <c r="F54" s="40"/>
      <c r="G54" s="40"/>
      <c r="H54" s="40"/>
    </row>
    <row r="55" spans="1:11" s="32" customFormat="1" x14ac:dyDescent="0.25">
      <c r="A55" s="225"/>
      <c r="B55" s="150" t="s">
        <v>83</v>
      </c>
      <c r="C55" s="156">
        <v>0.03</v>
      </c>
      <c r="E55" s="40"/>
      <c r="F55" s="40"/>
      <c r="G55" s="40"/>
      <c r="H55" s="40"/>
    </row>
    <row r="56" spans="1:11" s="32" customFormat="1" x14ac:dyDescent="0.25">
      <c r="A56" s="225"/>
      <c r="B56" s="150" t="s">
        <v>84</v>
      </c>
      <c r="C56" s="156">
        <v>0.53</v>
      </c>
      <c r="E56" s="40"/>
      <c r="F56" s="40"/>
      <c r="G56" s="40"/>
      <c r="H56" s="40"/>
    </row>
    <row r="57" spans="1:11" s="32" customFormat="1" ht="16.5" thickBot="1" x14ac:dyDescent="0.3">
      <c r="A57" s="226"/>
      <c r="B57" s="157" t="s">
        <v>21</v>
      </c>
      <c r="C57" s="158">
        <v>0.2</v>
      </c>
      <c r="E57" s="40"/>
      <c r="F57" s="40"/>
      <c r="G57" s="40"/>
      <c r="H57" s="40"/>
    </row>
    <row r="58" spans="1:11" s="32" customFormat="1" ht="16.5" thickBot="1" x14ac:dyDescent="0.3">
      <c r="A58" s="55"/>
      <c r="B58" s="54"/>
      <c r="C58" s="56"/>
      <c r="E58" s="40"/>
      <c r="F58" s="40"/>
      <c r="G58" s="40"/>
      <c r="H58" s="40"/>
    </row>
    <row r="59" spans="1:11" s="32" customFormat="1" x14ac:dyDescent="0.25">
      <c r="A59" s="229" t="s">
        <v>98</v>
      </c>
      <c r="B59" s="230"/>
      <c r="C59" s="171"/>
      <c r="D59" s="171"/>
      <c r="E59" s="171"/>
      <c r="F59" s="171"/>
      <c r="G59" s="171"/>
      <c r="H59" s="171"/>
      <c r="I59" s="172"/>
      <c r="J59" s="172"/>
      <c r="K59" s="173"/>
    </row>
    <row r="60" spans="1:11" s="32" customFormat="1" ht="108" customHeight="1" x14ac:dyDescent="0.25">
      <c r="A60" s="228" t="s">
        <v>15</v>
      </c>
      <c r="B60" s="219" t="s">
        <v>111</v>
      </c>
      <c r="C60" s="219" t="s">
        <v>16</v>
      </c>
      <c r="D60" s="219" t="s">
        <v>112</v>
      </c>
      <c r="E60" s="219" t="s">
        <v>113</v>
      </c>
      <c r="F60" s="219" t="s">
        <v>88</v>
      </c>
      <c r="G60" s="219"/>
      <c r="H60" s="219"/>
      <c r="I60" s="219"/>
      <c r="J60" s="219"/>
      <c r="K60" s="220"/>
    </row>
    <row r="61" spans="1:11" s="32" customFormat="1" x14ac:dyDescent="0.25">
      <c r="A61" s="228"/>
      <c r="B61" s="219"/>
      <c r="C61" s="219"/>
      <c r="D61" s="219"/>
      <c r="E61" s="219"/>
      <c r="F61" s="165">
        <v>2007</v>
      </c>
      <c r="G61" s="165">
        <v>2008</v>
      </c>
      <c r="H61" s="165">
        <v>2009</v>
      </c>
      <c r="I61" s="165">
        <v>2010</v>
      </c>
      <c r="J61" s="165">
        <v>2011</v>
      </c>
      <c r="K61" s="174">
        <v>2012</v>
      </c>
    </row>
    <row r="62" spans="1:11" s="32" customFormat="1" x14ac:dyDescent="0.25">
      <c r="A62" s="223" t="s">
        <v>17</v>
      </c>
      <c r="B62" s="221">
        <v>0.06</v>
      </c>
      <c r="C62" s="166" t="s">
        <v>18</v>
      </c>
      <c r="D62" s="167">
        <f>C48</f>
        <v>0.18</v>
      </c>
      <c r="E62" s="168">
        <f>B43*A31</f>
        <v>0.3</v>
      </c>
      <c r="F62" s="168">
        <f t="shared" ref="F62:K63" si="3">($B$62*$D62*$E62)*(C$27-$A$34)</f>
        <v>26814764.087371137</v>
      </c>
      <c r="G62" s="168">
        <f t="shared" si="3"/>
        <v>27243613.009553365</v>
      </c>
      <c r="H62" s="168">
        <f t="shared" si="3"/>
        <v>27672461.931735594</v>
      </c>
      <c r="I62" s="168">
        <f t="shared" si="3"/>
        <v>28101310.853917819</v>
      </c>
      <c r="J62" s="168">
        <f t="shared" si="3"/>
        <v>28530159.776100043</v>
      </c>
      <c r="K62" s="175">
        <f t="shared" si="3"/>
        <v>29034874.508621156</v>
      </c>
    </row>
    <row r="63" spans="1:11" s="32" customFormat="1" x14ac:dyDescent="0.25">
      <c r="A63" s="223"/>
      <c r="B63" s="221"/>
      <c r="C63" s="166" t="s">
        <v>19</v>
      </c>
      <c r="D63" s="169">
        <f>C49</f>
        <v>0.08</v>
      </c>
      <c r="E63" s="168">
        <f>B44*A31</f>
        <v>0.06</v>
      </c>
      <c r="F63" s="168">
        <f t="shared" si="3"/>
        <v>2383534.585544101</v>
      </c>
      <c r="G63" s="168">
        <f t="shared" si="3"/>
        <v>2421654.4897380769</v>
      </c>
      <c r="H63" s="168">
        <f t="shared" si="3"/>
        <v>2459774.3939320529</v>
      </c>
      <c r="I63" s="168">
        <f t="shared" si="3"/>
        <v>2497894.2981260284</v>
      </c>
      <c r="J63" s="168">
        <f t="shared" si="3"/>
        <v>2536014.2023200039</v>
      </c>
      <c r="K63" s="175">
        <f t="shared" si="3"/>
        <v>2580877.7340996582</v>
      </c>
    </row>
    <row r="64" spans="1:11" s="32" customFormat="1" x14ac:dyDescent="0.25">
      <c r="A64" s="223"/>
      <c r="B64" s="221"/>
      <c r="C64" s="166" t="s">
        <v>20</v>
      </c>
      <c r="D64" s="169">
        <f>C50</f>
        <v>7.0000000000000007E-2</v>
      </c>
      <c r="E64" s="168">
        <f>B41*A31</f>
        <v>0.06</v>
      </c>
      <c r="F64" s="168">
        <f t="shared" ref="F64:K68" si="4">($B$62*$D64*$E64)*(C$23-$A$34)</f>
        <v>2691771.1465303688</v>
      </c>
      <c r="G64" s="168">
        <f t="shared" si="4"/>
        <v>2734820.6826437386</v>
      </c>
      <c r="H64" s="168">
        <f t="shared" si="4"/>
        <v>2777870.2187571083</v>
      </c>
      <c r="I64" s="168">
        <f t="shared" si="4"/>
        <v>2820919.7548704776</v>
      </c>
      <c r="J64" s="168">
        <f t="shared" si="4"/>
        <v>2863969.2909838469</v>
      </c>
      <c r="K64" s="175">
        <f t="shared" si="4"/>
        <v>2914634.5345713883</v>
      </c>
    </row>
    <row r="65" spans="1:11" s="32" customFormat="1" x14ac:dyDescent="0.25">
      <c r="A65" s="223"/>
      <c r="B65" s="221"/>
      <c r="C65" s="166" t="s">
        <v>89</v>
      </c>
      <c r="D65" s="170">
        <f>C51*0.28</f>
        <v>0.18760000000000002</v>
      </c>
      <c r="E65" s="168">
        <f>B40*A31</f>
        <v>0.3</v>
      </c>
      <c r="F65" s="168">
        <f t="shared" si="4"/>
        <v>36069733.363506936</v>
      </c>
      <c r="G65" s="168">
        <f t="shared" si="4"/>
        <v>36646597.147426091</v>
      </c>
      <c r="H65" s="168">
        <f t="shared" si="4"/>
        <v>37223460.931345239</v>
      </c>
      <c r="I65" s="168">
        <f t="shared" si="4"/>
        <v>37800324.715264395</v>
      </c>
      <c r="J65" s="168">
        <f t="shared" si="4"/>
        <v>38377188.499183543</v>
      </c>
      <c r="K65" s="175">
        <f t="shared" si="4"/>
        <v>39056102.763256595</v>
      </c>
    </row>
    <row r="66" spans="1:11" s="32" customFormat="1" ht="31.5" x14ac:dyDescent="0.25">
      <c r="A66" s="223"/>
      <c r="B66" s="221"/>
      <c r="C66" s="166" t="s">
        <v>90</v>
      </c>
      <c r="D66" s="167">
        <f>C51*0.72*0.14</f>
        <v>6.7536000000000013E-2</v>
      </c>
      <c r="E66" s="168">
        <f>B38*A31</f>
        <v>0.48</v>
      </c>
      <c r="F66" s="168">
        <f t="shared" si="4"/>
        <v>20776166.417379998</v>
      </c>
      <c r="G66" s="168">
        <f t="shared" si="4"/>
        <v>21108439.956917431</v>
      </c>
      <c r="H66" s="168">
        <f t="shared" si="4"/>
        <v>21440713.496454861</v>
      </c>
      <c r="I66" s="168">
        <f t="shared" si="4"/>
        <v>21772987.035992291</v>
      </c>
      <c r="J66" s="168">
        <f t="shared" si="4"/>
        <v>22105260.575529724</v>
      </c>
      <c r="K66" s="175">
        <f t="shared" si="4"/>
        <v>22496315.191635802</v>
      </c>
    </row>
    <row r="67" spans="1:11" s="32" customFormat="1" ht="31.5" x14ac:dyDescent="0.25">
      <c r="A67" s="223"/>
      <c r="B67" s="221"/>
      <c r="C67" s="166" t="s">
        <v>91</v>
      </c>
      <c r="D67" s="167">
        <f>C51*0.72*0.86</f>
        <v>0.41486400000000001</v>
      </c>
      <c r="E67" s="168">
        <f>B39*A31</f>
        <v>0.18</v>
      </c>
      <c r="F67" s="168">
        <f t="shared" si="4"/>
        <v>47859383.35432177</v>
      </c>
      <c r="G67" s="168">
        <f t="shared" si="4"/>
        <v>48624799.186470501</v>
      </c>
      <c r="H67" s="168">
        <f t="shared" si="4"/>
        <v>49390215.018619224</v>
      </c>
      <c r="I67" s="168">
        <f t="shared" si="4"/>
        <v>50155630.850767948</v>
      </c>
      <c r="J67" s="168">
        <f t="shared" si="4"/>
        <v>50921046.682916671</v>
      </c>
      <c r="K67" s="175">
        <f t="shared" si="4"/>
        <v>51821868.923589602</v>
      </c>
    </row>
    <row r="68" spans="1:11" s="32" customFormat="1" x14ac:dyDescent="0.25">
      <c r="A68" s="223"/>
      <c r="B68" s="221"/>
      <c r="C68" s="166" t="s">
        <v>21</v>
      </c>
      <c r="D68" s="169">
        <f>C52</f>
        <v>0</v>
      </c>
      <c r="E68" s="168">
        <f>B41*A31</f>
        <v>0.06</v>
      </c>
      <c r="F68" s="168">
        <f>($B$62*$D68*$E68)*(C$27-$A$34)</f>
        <v>0</v>
      </c>
      <c r="G68" s="168">
        <f t="shared" si="4"/>
        <v>0</v>
      </c>
      <c r="H68" s="168">
        <f t="shared" si="4"/>
        <v>0</v>
      </c>
      <c r="I68" s="168">
        <f t="shared" si="4"/>
        <v>0</v>
      </c>
      <c r="J68" s="168">
        <f t="shared" si="4"/>
        <v>0</v>
      </c>
      <c r="K68" s="175">
        <f t="shared" si="4"/>
        <v>0</v>
      </c>
    </row>
    <row r="69" spans="1:11" s="32" customFormat="1" ht="15.75" customHeight="1" x14ac:dyDescent="0.25">
      <c r="A69" s="223" t="s">
        <v>22</v>
      </c>
      <c r="B69" s="221">
        <v>0.23</v>
      </c>
      <c r="C69" s="166" t="s">
        <v>18</v>
      </c>
      <c r="D69" s="167">
        <f>C53</f>
        <v>0.14000000000000001</v>
      </c>
      <c r="E69" s="168">
        <f>B43*A31</f>
        <v>0.3</v>
      </c>
      <c r="F69" s="168">
        <f t="shared" ref="F69:K70" si="5">($B$69*$D69*$E69)*(C$27-$A$34)</f>
        <v>79947722.556791753</v>
      </c>
      <c r="G69" s="168">
        <f t="shared" si="5"/>
        <v>81226327.676631361</v>
      </c>
      <c r="H69" s="168">
        <f t="shared" si="5"/>
        <v>82504932.79647097</v>
      </c>
      <c r="I69" s="168">
        <f t="shared" si="5"/>
        <v>83783537.916310564</v>
      </c>
      <c r="J69" s="168">
        <f t="shared" si="5"/>
        <v>85062143.036150157</v>
      </c>
      <c r="K69" s="175">
        <f t="shared" si="5"/>
        <v>86566940.664592743</v>
      </c>
    </row>
    <row r="70" spans="1:11" s="32" customFormat="1" x14ac:dyDescent="0.25">
      <c r="A70" s="223"/>
      <c r="B70" s="221"/>
      <c r="C70" s="166" t="s">
        <v>19</v>
      </c>
      <c r="D70" s="169">
        <f>C54</f>
        <v>0.1</v>
      </c>
      <c r="E70" s="168">
        <f>B44*A31</f>
        <v>0.06</v>
      </c>
      <c r="F70" s="168">
        <f t="shared" si="5"/>
        <v>11421103.222398821</v>
      </c>
      <c r="G70" s="168">
        <f t="shared" si="5"/>
        <v>11603761.096661622</v>
      </c>
      <c r="H70" s="168">
        <f t="shared" si="5"/>
        <v>11786418.970924422</v>
      </c>
      <c r="I70" s="168">
        <f t="shared" si="5"/>
        <v>11969076.845187223</v>
      </c>
      <c r="J70" s="168">
        <f t="shared" si="5"/>
        <v>12151734.719450021</v>
      </c>
      <c r="K70" s="175">
        <f t="shared" si="5"/>
        <v>12366705.809227534</v>
      </c>
    </row>
    <row r="71" spans="1:11" s="32" customFormat="1" x14ac:dyDescent="0.25">
      <c r="A71" s="223"/>
      <c r="B71" s="221"/>
      <c r="C71" s="166" t="s">
        <v>20</v>
      </c>
      <c r="D71" s="169">
        <f>C55</f>
        <v>0.03</v>
      </c>
      <c r="E71" s="168">
        <f>B41*A31</f>
        <v>0.06</v>
      </c>
      <c r="F71" s="168">
        <f t="shared" ref="F71:K74" si="6">($B$69*$D71*$E71)*(C$23-$A$34)</f>
        <v>4422195.4550141767</v>
      </c>
      <c r="G71" s="168">
        <f t="shared" si="6"/>
        <v>4492919.6929147122</v>
      </c>
      <c r="H71" s="168">
        <f t="shared" si="6"/>
        <v>4563643.9308152478</v>
      </c>
      <c r="I71" s="168">
        <f t="shared" si="6"/>
        <v>4634368.1687157834</v>
      </c>
      <c r="J71" s="168">
        <f t="shared" si="6"/>
        <v>4705092.406616319</v>
      </c>
      <c r="K71" s="175">
        <f t="shared" si="6"/>
        <v>4788328.1639387086</v>
      </c>
    </row>
    <row r="72" spans="1:11" s="32" customFormat="1" x14ac:dyDescent="0.25">
      <c r="A72" s="223"/>
      <c r="B72" s="221"/>
      <c r="C72" s="166" t="s">
        <v>89</v>
      </c>
      <c r="D72" s="167">
        <f>C56*0.28</f>
        <v>0.14840000000000003</v>
      </c>
      <c r="E72" s="168">
        <f>B40*A31</f>
        <v>0.3</v>
      </c>
      <c r="F72" s="168">
        <f t="shared" si="6"/>
        <v>109375634.25401734</v>
      </c>
      <c r="G72" s="168">
        <f t="shared" si="6"/>
        <v>111124880.40475726</v>
      </c>
      <c r="H72" s="168">
        <f t="shared" si="6"/>
        <v>112874126.55549717</v>
      </c>
      <c r="I72" s="168">
        <f t="shared" si="6"/>
        <v>114623372.70623708</v>
      </c>
      <c r="J72" s="168">
        <f t="shared" si="6"/>
        <v>116372618.85697699</v>
      </c>
      <c r="K72" s="175">
        <f t="shared" si="6"/>
        <v>118431316.5880841</v>
      </c>
    </row>
    <row r="73" spans="1:11" s="32" customFormat="1" ht="31.5" x14ac:dyDescent="0.25">
      <c r="A73" s="223"/>
      <c r="B73" s="221"/>
      <c r="C73" s="166" t="s">
        <v>90</v>
      </c>
      <c r="D73" s="167">
        <f>C56*0.72*0.14</f>
        <v>5.3424000000000006E-2</v>
      </c>
      <c r="E73" s="168">
        <f>B38*A31</f>
        <v>0.48</v>
      </c>
      <c r="F73" s="168">
        <f t="shared" si="6"/>
        <v>63000365.330313966</v>
      </c>
      <c r="G73" s="168">
        <f t="shared" si="6"/>
        <v>64007931.113140166</v>
      </c>
      <c r="H73" s="168">
        <f t="shared" si="6"/>
        <v>65015496.895966351</v>
      </c>
      <c r="I73" s="168">
        <f t="shared" si="6"/>
        <v>66023062.678792544</v>
      </c>
      <c r="J73" s="168">
        <f t="shared" si="6"/>
        <v>67030628.461618729</v>
      </c>
      <c r="K73" s="175">
        <f t="shared" si="6"/>
        <v>68216438.354736418</v>
      </c>
    </row>
    <row r="74" spans="1:11" s="32" customFormat="1" ht="31.5" x14ac:dyDescent="0.25">
      <c r="A74" s="223"/>
      <c r="B74" s="221"/>
      <c r="C74" s="166" t="s">
        <v>92</v>
      </c>
      <c r="D74" s="167">
        <f>C56*0.72*0.86</f>
        <v>0.32817599999999997</v>
      </c>
      <c r="E74" s="168">
        <f>B39*A31</f>
        <v>0.18</v>
      </c>
      <c r="F74" s="168">
        <f t="shared" si="6"/>
        <v>145125841.56447324</v>
      </c>
      <c r="G74" s="168">
        <f t="shared" si="6"/>
        <v>147446841.31419787</v>
      </c>
      <c r="H74" s="168">
        <f t="shared" si="6"/>
        <v>149767841.06392249</v>
      </c>
      <c r="I74" s="168">
        <f t="shared" si="6"/>
        <v>152088840.81364709</v>
      </c>
      <c r="J74" s="168">
        <f t="shared" si="6"/>
        <v>154409840.56337172</v>
      </c>
      <c r="K74" s="175">
        <f t="shared" si="6"/>
        <v>157141438.35287496</v>
      </c>
    </row>
    <row r="75" spans="1:11" s="32" customFormat="1" ht="16.5" thickBot="1" x14ac:dyDescent="0.3">
      <c r="A75" s="224"/>
      <c r="B75" s="222"/>
      <c r="C75" s="176" t="s">
        <v>21</v>
      </c>
      <c r="D75" s="177">
        <f>C57</f>
        <v>0.2</v>
      </c>
      <c r="E75" s="178">
        <f>B41*A31</f>
        <v>0.06</v>
      </c>
      <c r="F75" s="178">
        <f>($B$69*$D75*$E75)*(C$27-$A$34)</f>
        <v>22842206.444797643</v>
      </c>
      <c r="G75" s="178">
        <f t="shared" ref="G75:K75" si="7">($B$69*$D75*$E75)*(D$27-$A$34)</f>
        <v>23207522.193323243</v>
      </c>
      <c r="H75" s="178">
        <f t="shared" si="7"/>
        <v>23572837.941848844</v>
      </c>
      <c r="I75" s="178">
        <f t="shared" si="7"/>
        <v>23938153.690374445</v>
      </c>
      <c r="J75" s="178">
        <f t="shared" si="7"/>
        <v>24303469.438900042</v>
      </c>
      <c r="K75" s="179">
        <f t="shared" si="7"/>
        <v>24733411.618455067</v>
      </c>
    </row>
    <row r="76" spans="1:11" s="32" customFormat="1" x14ac:dyDescent="0.25">
      <c r="A76" s="38"/>
      <c r="B76" s="39"/>
      <c r="C76" s="40"/>
      <c r="D76" s="40"/>
      <c r="E76" s="40"/>
      <c r="F76" s="40"/>
      <c r="G76" s="40"/>
      <c r="H76" s="40"/>
    </row>
    <row r="77" spans="1:11" s="59" customFormat="1" x14ac:dyDescent="0.25">
      <c r="A77" s="18"/>
      <c r="B77" s="1"/>
      <c r="C77" s="58"/>
      <c r="D77" s="58"/>
      <c r="E77" s="58"/>
      <c r="F77" s="58"/>
      <c r="G77" s="58"/>
      <c r="H77" s="58"/>
    </row>
    <row r="78" spans="1:11" ht="31.5" x14ac:dyDescent="0.25">
      <c r="A78" s="25" t="s">
        <v>93</v>
      </c>
      <c r="B78" s="52" t="s">
        <v>94</v>
      </c>
      <c r="C78" s="60">
        <v>2007</v>
      </c>
      <c r="D78" s="60">
        <v>2008</v>
      </c>
      <c r="E78" s="60">
        <v>2009</v>
      </c>
      <c r="F78" s="60">
        <v>2010</v>
      </c>
      <c r="G78" s="60">
        <v>2011</v>
      </c>
      <c r="H78" s="53">
        <v>2012</v>
      </c>
    </row>
    <row r="79" spans="1:11" x14ac:dyDescent="0.25">
      <c r="A79" s="16"/>
      <c r="B79" s="6"/>
      <c r="C79" s="131">
        <f t="shared" ref="C79:H79" si="8">SUM(F62:F75)/10^9</f>
        <v>0.57273042178246125</v>
      </c>
      <c r="D79" s="131">
        <f t="shared" si="8"/>
        <v>0.58189010796437546</v>
      </c>
      <c r="E79" s="131">
        <f t="shared" si="8"/>
        <v>0.59104979414628955</v>
      </c>
      <c r="F79" s="131">
        <f t="shared" si="8"/>
        <v>0.60020948032820365</v>
      </c>
      <c r="G79" s="131">
        <f t="shared" si="8"/>
        <v>0.60936916651011774</v>
      </c>
      <c r="H79" s="132">
        <f t="shared" si="8"/>
        <v>0.62014925320768377</v>
      </c>
    </row>
    <row r="80" spans="1:11" x14ac:dyDescent="0.25">
      <c r="A80" s="18"/>
      <c r="B80" s="7"/>
      <c r="C80" s="61"/>
      <c r="D80" s="61"/>
      <c r="E80" s="61"/>
      <c r="F80" s="61"/>
      <c r="G80" s="61"/>
      <c r="H80" s="61"/>
    </row>
    <row r="81" spans="1:8" x14ac:dyDescent="0.25">
      <c r="A81" s="18"/>
      <c r="B81" s="7"/>
      <c r="C81" s="62"/>
      <c r="D81" s="63"/>
      <c r="E81" s="63"/>
      <c r="F81" s="63"/>
      <c r="G81" s="63"/>
      <c r="H81" s="63"/>
    </row>
    <row r="82" spans="1:8" ht="31.5" x14ac:dyDescent="0.25">
      <c r="A82" s="25" t="s">
        <v>96</v>
      </c>
      <c r="B82" s="52" t="s">
        <v>94</v>
      </c>
      <c r="C82" s="60">
        <v>2007</v>
      </c>
      <c r="D82" s="60">
        <v>2008</v>
      </c>
      <c r="E82" s="60">
        <v>2009</v>
      </c>
      <c r="F82" s="60">
        <v>2010</v>
      </c>
      <c r="G82" s="60">
        <v>2011</v>
      </c>
      <c r="H82" s="53">
        <v>2012</v>
      </c>
    </row>
    <row r="83" spans="1:8" x14ac:dyDescent="0.25">
      <c r="A83" s="16"/>
      <c r="B83" s="6"/>
      <c r="C83" s="131">
        <f>C79*21</f>
        <v>12.027338857431687</v>
      </c>
      <c r="D83" s="131">
        <f>D79*21</f>
        <v>12.219692267251885</v>
      </c>
      <c r="E83" s="131">
        <f t="shared" ref="E83:H83" si="9">E79*21</f>
        <v>12.412045677072081</v>
      </c>
      <c r="F83" s="131">
        <f t="shared" si="9"/>
        <v>12.604399086892277</v>
      </c>
      <c r="G83" s="131">
        <f t="shared" si="9"/>
        <v>12.796752496712472</v>
      </c>
      <c r="H83" s="132">
        <f t="shared" si="9"/>
        <v>13.023134317361359</v>
      </c>
    </row>
    <row r="84" spans="1:8" x14ac:dyDescent="0.25">
      <c r="C84" s="64"/>
      <c r="F84" s="64"/>
    </row>
    <row r="85" spans="1:8" x14ac:dyDescent="0.25">
      <c r="C85" s="65"/>
    </row>
    <row r="86" spans="1:8" ht="47.25" x14ac:dyDescent="0.25">
      <c r="A86" s="25" t="s">
        <v>104</v>
      </c>
      <c r="B86" s="41" t="s">
        <v>94</v>
      </c>
    </row>
    <row r="87" spans="1:8" x14ac:dyDescent="0.25">
      <c r="A87" s="66" t="s">
        <v>95</v>
      </c>
      <c r="B87" s="129">
        <v>18.081</v>
      </c>
      <c r="C87" s="65"/>
    </row>
    <row r="88" spans="1:8" x14ac:dyDescent="0.25">
      <c r="A88" s="67" t="s">
        <v>97</v>
      </c>
      <c r="B88" s="130">
        <v>15.840299999999999</v>
      </c>
    </row>
  </sheetData>
  <mergeCells count="14">
    <mergeCell ref="A33:B33"/>
    <mergeCell ref="F60:K60"/>
    <mergeCell ref="B62:B68"/>
    <mergeCell ref="B69:B75"/>
    <mergeCell ref="A62:A68"/>
    <mergeCell ref="A69:A75"/>
    <mergeCell ref="A53:A57"/>
    <mergeCell ref="A48:A52"/>
    <mergeCell ref="E60:E61"/>
    <mergeCell ref="D60:D61"/>
    <mergeCell ref="C60:C61"/>
    <mergeCell ref="B60:B61"/>
    <mergeCell ref="A60:A61"/>
    <mergeCell ref="A59:B59"/>
  </mergeCells>
  <pageMargins left="0.511811024" right="0.511811024" top="0.78740157499999996" bottom="0.78740157499999996" header="0.31496062000000002" footer="0.31496062000000002"/>
  <pageSetup paperSize="9" orientation="portrait" horizontalDpi="4294967293" verticalDpi="4294967293"/>
  <legacy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48"/>
  <sheetViews>
    <sheetView zoomScale="80" zoomScaleNormal="80" zoomScalePageLayoutView="80" workbookViewId="0">
      <selection activeCell="C56" sqref="C56"/>
    </sheetView>
  </sheetViews>
  <sheetFormatPr defaultColWidth="8.85546875" defaultRowHeight="15.75" x14ac:dyDescent="0.25"/>
  <cols>
    <col min="1" max="1" width="45.42578125" style="82" customWidth="1"/>
    <col min="2" max="2" width="19.7109375" style="9" customWidth="1"/>
    <col min="3" max="3" width="25.85546875" style="8" customWidth="1"/>
    <col min="4" max="4" width="24.140625" style="8" customWidth="1"/>
    <col min="5" max="5" width="23" style="8" customWidth="1"/>
    <col min="6" max="6" width="22.28515625" style="8" customWidth="1"/>
    <col min="7" max="7" width="21.85546875" style="8" customWidth="1"/>
    <col min="8" max="8" width="21.140625" style="8" customWidth="1"/>
    <col min="9" max="9" width="21.42578125" style="8" customWidth="1"/>
    <col min="10" max="10" width="20.7109375" style="8" customWidth="1"/>
    <col min="11" max="11" width="21.7109375" style="8" customWidth="1"/>
    <col min="12" max="189" width="8.85546875" style="8"/>
    <col min="190" max="190" width="43.42578125" style="8" customWidth="1"/>
    <col min="191" max="197" width="18.85546875" style="8" customWidth="1"/>
    <col min="198" max="198" width="15.42578125" style="8" customWidth="1"/>
    <col min="199" max="199" width="12.140625" style="8" customWidth="1"/>
    <col min="200" max="200" width="14.28515625" style="8" customWidth="1"/>
    <col min="201" max="201" width="12.28515625" style="8" customWidth="1"/>
    <col min="202" max="202" width="12.85546875" style="8" customWidth="1"/>
    <col min="203" max="204" width="12.42578125" style="8" customWidth="1"/>
    <col min="205" max="205" width="12.28515625" style="8" customWidth="1"/>
    <col min="206" max="211" width="11.42578125" style="8" bestFit="1" customWidth="1"/>
    <col min="212" max="212" width="13.85546875" style="8" bestFit="1" customWidth="1"/>
    <col min="213" max="217" width="11.42578125" style="8" bestFit="1" customWidth="1"/>
    <col min="218" max="218" width="11.7109375" style="8" customWidth="1"/>
    <col min="219" max="219" width="13.42578125" style="8" bestFit="1" customWidth="1"/>
    <col min="220" max="221" width="11.42578125" style="8" bestFit="1" customWidth="1"/>
    <col min="222" max="222" width="13.85546875" style="8" bestFit="1" customWidth="1"/>
    <col min="223" max="228" width="11.42578125" style="8" bestFit="1" customWidth="1"/>
    <col min="229" max="231" width="11.28515625" style="8" bestFit="1" customWidth="1"/>
    <col min="232" max="232" width="13.85546875" style="8" bestFit="1" customWidth="1"/>
    <col min="233" max="237" width="11.28515625" style="8" bestFit="1" customWidth="1"/>
    <col min="238" max="238" width="13.42578125" style="8" customWidth="1"/>
    <col min="239" max="239" width="11.28515625" style="8" bestFit="1" customWidth="1"/>
    <col min="240" max="240" width="15.140625" style="8" customWidth="1"/>
    <col min="241" max="241" width="13.140625" style="8" customWidth="1"/>
    <col min="242" max="242" width="15.85546875" style="8" customWidth="1"/>
    <col min="243" max="243" width="14.85546875" style="8" customWidth="1"/>
    <col min="244" max="244" width="19.140625" style="8" customWidth="1"/>
    <col min="245" max="245" width="14" style="8" customWidth="1"/>
    <col min="246" max="246" width="15.85546875" style="8" customWidth="1"/>
    <col min="247" max="247" width="17" style="8" customWidth="1"/>
    <col min="248" max="248" width="16.140625" style="8" customWidth="1"/>
    <col min="249" max="249" width="17.28515625" style="8" customWidth="1"/>
    <col min="250" max="251" width="8.85546875" style="8"/>
    <col min="252" max="252" width="13.85546875" style="8" bestFit="1" customWidth="1"/>
    <col min="253" max="445" width="8.85546875" style="8"/>
    <col min="446" max="446" width="43.42578125" style="8" customWidth="1"/>
    <col min="447" max="453" width="18.85546875" style="8" customWidth="1"/>
    <col min="454" max="454" width="15.42578125" style="8" customWidth="1"/>
    <col min="455" max="455" width="12.140625" style="8" customWidth="1"/>
    <col min="456" max="456" width="14.28515625" style="8" customWidth="1"/>
    <col min="457" max="457" width="12.28515625" style="8" customWidth="1"/>
    <col min="458" max="458" width="12.85546875" style="8" customWidth="1"/>
    <col min="459" max="460" width="12.42578125" style="8" customWidth="1"/>
    <col min="461" max="461" width="12.28515625" style="8" customWidth="1"/>
    <col min="462" max="467" width="11.42578125" style="8" bestFit="1" customWidth="1"/>
    <col min="468" max="468" width="13.85546875" style="8" bestFit="1" customWidth="1"/>
    <col min="469" max="473" width="11.42578125" style="8" bestFit="1" customWidth="1"/>
    <col min="474" max="474" width="11.7109375" style="8" customWidth="1"/>
    <col min="475" max="475" width="13.42578125" style="8" bestFit="1" customWidth="1"/>
    <col min="476" max="477" width="11.42578125" style="8" bestFit="1" customWidth="1"/>
    <col min="478" max="478" width="13.85546875" style="8" bestFit="1" customWidth="1"/>
    <col min="479" max="484" width="11.42578125" style="8" bestFit="1" customWidth="1"/>
    <col min="485" max="487" width="11.28515625" style="8" bestFit="1" customWidth="1"/>
    <col min="488" max="488" width="13.85546875" style="8" bestFit="1" customWidth="1"/>
    <col min="489" max="493" width="11.28515625" style="8" bestFit="1" customWidth="1"/>
    <col min="494" max="494" width="13.42578125" style="8" customWidth="1"/>
    <col min="495" max="495" width="11.28515625" style="8" bestFit="1" customWidth="1"/>
    <col min="496" max="496" width="15.140625" style="8" customWidth="1"/>
    <col min="497" max="497" width="13.140625" style="8" customWidth="1"/>
    <col min="498" max="498" width="15.85546875" style="8" customWidth="1"/>
    <col min="499" max="499" width="14.85546875" style="8" customWidth="1"/>
    <col min="500" max="500" width="19.140625" style="8" customWidth="1"/>
    <col min="501" max="501" width="14" style="8" customWidth="1"/>
    <col min="502" max="502" width="15.85546875" style="8" customWidth="1"/>
    <col min="503" max="503" width="17" style="8" customWidth="1"/>
    <col min="504" max="504" width="16.140625" style="8" customWidth="1"/>
    <col min="505" max="505" width="17.28515625" style="8" customWidth="1"/>
    <col min="506" max="507" width="8.85546875" style="8"/>
    <col min="508" max="508" width="13.85546875" style="8" bestFit="1" customWidth="1"/>
    <col min="509" max="701" width="8.85546875" style="8"/>
    <col min="702" max="702" width="43.42578125" style="8" customWidth="1"/>
    <col min="703" max="709" width="18.85546875" style="8" customWidth="1"/>
    <col min="710" max="710" width="15.42578125" style="8" customWidth="1"/>
    <col min="711" max="711" width="12.140625" style="8" customWidth="1"/>
    <col min="712" max="712" width="14.28515625" style="8" customWidth="1"/>
    <col min="713" max="713" width="12.28515625" style="8" customWidth="1"/>
    <col min="714" max="714" width="12.85546875" style="8" customWidth="1"/>
    <col min="715" max="716" width="12.42578125" style="8" customWidth="1"/>
    <col min="717" max="717" width="12.28515625" style="8" customWidth="1"/>
    <col min="718" max="723" width="11.42578125" style="8" bestFit="1" customWidth="1"/>
    <col min="724" max="724" width="13.85546875" style="8" bestFit="1" customWidth="1"/>
    <col min="725" max="729" width="11.42578125" style="8" bestFit="1" customWidth="1"/>
    <col min="730" max="730" width="11.7109375" style="8" customWidth="1"/>
    <col min="731" max="731" width="13.42578125" style="8" bestFit="1" customWidth="1"/>
    <col min="732" max="733" width="11.42578125" style="8" bestFit="1" customWidth="1"/>
    <col min="734" max="734" width="13.85546875" style="8" bestFit="1" customWidth="1"/>
    <col min="735" max="740" width="11.42578125" style="8" bestFit="1" customWidth="1"/>
    <col min="741" max="743" width="11.28515625" style="8" bestFit="1" customWidth="1"/>
    <col min="744" max="744" width="13.85546875" style="8" bestFit="1" customWidth="1"/>
    <col min="745" max="749" width="11.28515625" style="8" bestFit="1" customWidth="1"/>
    <col min="750" max="750" width="13.42578125" style="8" customWidth="1"/>
    <col min="751" max="751" width="11.28515625" style="8" bestFit="1" customWidth="1"/>
    <col min="752" max="752" width="15.140625" style="8" customWidth="1"/>
    <col min="753" max="753" width="13.140625" style="8" customWidth="1"/>
    <col min="754" max="754" width="15.85546875" style="8" customWidth="1"/>
    <col min="755" max="755" width="14.85546875" style="8" customWidth="1"/>
    <col min="756" max="756" width="19.140625" style="8" customWidth="1"/>
    <col min="757" max="757" width="14" style="8" customWidth="1"/>
    <col min="758" max="758" width="15.85546875" style="8" customWidth="1"/>
    <col min="759" max="759" width="17" style="8" customWidth="1"/>
    <col min="760" max="760" width="16.140625" style="8" customWidth="1"/>
    <col min="761" max="761" width="17.28515625" style="8" customWidth="1"/>
    <col min="762" max="763" width="8.85546875" style="8"/>
    <col min="764" max="764" width="13.85546875" style="8" bestFit="1" customWidth="1"/>
    <col min="765" max="957" width="8.85546875" style="8"/>
    <col min="958" max="958" width="43.42578125" style="8" customWidth="1"/>
    <col min="959" max="965" width="18.85546875" style="8" customWidth="1"/>
    <col min="966" max="966" width="15.42578125" style="8" customWidth="1"/>
    <col min="967" max="967" width="12.140625" style="8" customWidth="1"/>
    <col min="968" max="968" width="14.28515625" style="8" customWidth="1"/>
    <col min="969" max="969" width="12.28515625" style="8" customWidth="1"/>
    <col min="970" max="970" width="12.85546875" style="8" customWidth="1"/>
    <col min="971" max="972" width="12.42578125" style="8" customWidth="1"/>
    <col min="973" max="973" width="12.28515625" style="8" customWidth="1"/>
    <col min="974" max="979" width="11.42578125" style="8" bestFit="1" customWidth="1"/>
    <col min="980" max="980" width="13.85546875" style="8" bestFit="1" customWidth="1"/>
    <col min="981" max="985" width="11.42578125" style="8" bestFit="1" customWidth="1"/>
    <col min="986" max="986" width="11.7109375" style="8" customWidth="1"/>
    <col min="987" max="987" width="13.42578125" style="8" bestFit="1" customWidth="1"/>
    <col min="988" max="989" width="11.42578125" style="8" bestFit="1" customWidth="1"/>
    <col min="990" max="990" width="13.85546875" style="8" bestFit="1" customWidth="1"/>
    <col min="991" max="996" width="11.42578125" style="8" bestFit="1" customWidth="1"/>
    <col min="997" max="999" width="11.28515625" style="8" bestFit="1" customWidth="1"/>
    <col min="1000" max="1000" width="13.85546875" style="8" bestFit="1" customWidth="1"/>
    <col min="1001" max="1005" width="11.28515625" style="8" bestFit="1" customWidth="1"/>
    <col min="1006" max="1006" width="13.42578125" style="8" customWidth="1"/>
    <col min="1007" max="1007" width="11.28515625" style="8" bestFit="1" customWidth="1"/>
    <col min="1008" max="1008" width="15.140625" style="8" customWidth="1"/>
    <col min="1009" max="1009" width="13.140625" style="8" customWidth="1"/>
    <col min="1010" max="1010" width="15.85546875" style="8" customWidth="1"/>
    <col min="1011" max="1011" width="14.85546875" style="8" customWidth="1"/>
    <col min="1012" max="1012" width="19.140625" style="8" customWidth="1"/>
    <col min="1013" max="1013" width="14" style="8" customWidth="1"/>
    <col min="1014" max="1014" width="15.85546875" style="8" customWidth="1"/>
    <col min="1015" max="1015" width="17" style="8" customWidth="1"/>
    <col min="1016" max="1016" width="16.140625" style="8" customWidth="1"/>
    <col min="1017" max="1017" width="17.28515625" style="8" customWidth="1"/>
    <col min="1018" max="1019" width="8.85546875" style="8"/>
    <col min="1020" max="1020" width="13.85546875" style="8" bestFit="1" customWidth="1"/>
    <col min="1021" max="1213" width="8.85546875" style="8"/>
    <col min="1214" max="1214" width="43.42578125" style="8" customWidth="1"/>
    <col min="1215" max="1221" width="18.85546875" style="8" customWidth="1"/>
    <col min="1222" max="1222" width="15.42578125" style="8" customWidth="1"/>
    <col min="1223" max="1223" width="12.140625" style="8" customWidth="1"/>
    <col min="1224" max="1224" width="14.28515625" style="8" customWidth="1"/>
    <col min="1225" max="1225" width="12.28515625" style="8" customWidth="1"/>
    <col min="1226" max="1226" width="12.85546875" style="8" customWidth="1"/>
    <col min="1227" max="1228" width="12.42578125" style="8" customWidth="1"/>
    <col min="1229" max="1229" width="12.28515625" style="8" customWidth="1"/>
    <col min="1230" max="1235" width="11.42578125" style="8" bestFit="1" customWidth="1"/>
    <col min="1236" max="1236" width="13.85546875" style="8" bestFit="1" customWidth="1"/>
    <col min="1237" max="1241" width="11.42578125" style="8" bestFit="1" customWidth="1"/>
    <col min="1242" max="1242" width="11.7109375" style="8" customWidth="1"/>
    <col min="1243" max="1243" width="13.42578125" style="8" bestFit="1" customWidth="1"/>
    <col min="1244" max="1245" width="11.42578125" style="8" bestFit="1" customWidth="1"/>
    <col min="1246" max="1246" width="13.85546875" style="8" bestFit="1" customWidth="1"/>
    <col min="1247" max="1252" width="11.42578125" style="8" bestFit="1" customWidth="1"/>
    <col min="1253" max="1255" width="11.28515625" style="8" bestFit="1" customWidth="1"/>
    <col min="1256" max="1256" width="13.85546875" style="8" bestFit="1" customWidth="1"/>
    <col min="1257" max="1261" width="11.28515625" style="8" bestFit="1" customWidth="1"/>
    <col min="1262" max="1262" width="13.42578125" style="8" customWidth="1"/>
    <col min="1263" max="1263" width="11.28515625" style="8" bestFit="1" customWidth="1"/>
    <col min="1264" max="1264" width="15.140625" style="8" customWidth="1"/>
    <col min="1265" max="1265" width="13.140625" style="8" customWidth="1"/>
    <col min="1266" max="1266" width="15.85546875" style="8" customWidth="1"/>
    <col min="1267" max="1267" width="14.85546875" style="8" customWidth="1"/>
    <col min="1268" max="1268" width="19.140625" style="8" customWidth="1"/>
    <col min="1269" max="1269" width="14" style="8" customWidth="1"/>
    <col min="1270" max="1270" width="15.85546875" style="8" customWidth="1"/>
    <col min="1271" max="1271" width="17" style="8" customWidth="1"/>
    <col min="1272" max="1272" width="16.140625" style="8" customWidth="1"/>
    <col min="1273" max="1273" width="17.28515625" style="8" customWidth="1"/>
    <col min="1274" max="1275" width="8.85546875" style="8"/>
    <col min="1276" max="1276" width="13.85546875" style="8" bestFit="1" customWidth="1"/>
    <col min="1277" max="1469" width="8.85546875" style="8"/>
    <col min="1470" max="1470" width="43.42578125" style="8" customWidth="1"/>
    <col min="1471" max="1477" width="18.85546875" style="8" customWidth="1"/>
    <col min="1478" max="1478" width="15.42578125" style="8" customWidth="1"/>
    <col min="1479" max="1479" width="12.140625" style="8" customWidth="1"/>
    <col min="1480" max="1480" width="14.28515625" style="8" customWidth="1"/>
    <col min="1481" max="1481" width="12.28515625" style="8" customWidth="1"/>
    <col min="1482" max="1482" width="12.85546875" style="8" customWidth="1"/>
    <col min="1483" max="1484" width="12.42578125" style="8" customWidth="1"/>
    <col min="1485" max="1485" width="12.28515625" style="8" customWidth="1"/>
    <col min="1486" max="1491" width="11.42578125" style="8" bestFit="1" customWidth="1"/>
    <col min="1492" max="1492" width="13.85546875" style="8" bestFit="1" customWidth="1"/>
    <col min="1493" max="1497" width="11.42578125" style="8" bestFit="1" customWidth="1"/>
    <col min="1498" max="1498" width="11.7109375" style="8" customWidth="1"/>
    <col min="1499" max="1499" width="13.42578125" style="8" bestFit="1" customWidth="1"/>
    <col min="1500" max="1501" width="11.42578125" style="8" bestFit="1" customWidth="1"/>
    <col min="1502" max="1502" width="13.85546875" style="8" bestFit="1" customWidth="1"/>
    <col min="1503" max="1508" width="11.42578125" style="8" bestFit="1" customWidth="1"/>
    <col min="1509" max="1511" width="11.28515625" style="8" bestFit="1" customWidth="1"/>
    <col min="1512" max="1512" width="13.85546875" style="8" bestFit="1" customWidth="1"/>
    <col min="1513" max="1517" width="11.28515625" style="8" bestFit="1" customWidth="1"/>
    <col min="1518" max="1518" width="13.42578125" style="8" customWidth="1"/>
    <col min="1519" max="1519" width="11.28515625" style="8" bestFit="1" customWidth="1"/>
    <col min="1520" max="1520" width="15.140625" style="8" customWidth="1"/>
    <col min="1521" max="1521" width="13.140625" style="8" customWidth="1"/>
    <col min="1522" max="1522" width="15.85546875" style="8" customWidth="1"/>
    <col min="1523" max="1523" width="14.85546875" style="8" customWidth="1"/>
    <col min="1524" max="1524" width="19.140625" style="8" customWidth="1"/>
    <col min="1525" max="1525" width="14" style="8" customWidth="1"/>
    <col min="1526" max="1526" width="15.85546875" style="8" customWidth="1"/>
    <col min="1527" max="1527" width="17" style="8" customWidth="1"/>
    <col min="1528" max="1528" width="16.140625" style="8" customWidth="1"/>
    <col min="1529" max="1529" width="17.28515625" style="8" customWidth="1"/>
    <col min="1530" max="1531" width="8.85546875" style="8"/>
    <col min="1532" max="1532" width="13.85546875" style="8" bestFit="1" customWidth="1"/>
    <col min="1533" max="1725" width="8.85546875" style="8"/>
    <col min="1726" max="1726" width="43.42578125" style="8" customWidth="1"/>
    <col min="1727" max="1733" width="18.85546875" style="8" customWidth="1"/>
    <col min="1734" max="1734" width="15.42578125" style="8" customWidth="1"/>
    <col min="1735" max="1735" width="12.140625" style="8" customWidth="1"/>
    <col min="1736" max="1736" width="14.28515625" style="8" customWidth="1"/>
    <col min="1737" max="1737" width="12.28515625" style="8" customWidth="1"/>
    <col min="1738" max="1738" width="12.85546875" style="8" customWidth="1"/>
    <col min="1739" max="1740" width="12.42578125" style="8" customWidth="1"/>
    <col min="1741" max="1741" width="12.28515625" style="8" customWidth="1"/>
    <col min="1742" max="1747" width="11.42578125" style="8" bestFit="1" customWidth="1"/>
    <col min="1748" max="1748" width="13.85546875" style="8" bestFit="1" customWidth="1"/>
    <col min="1749" max="1753" width="11.42578125" style="8" bestFit="1" customWidth="1"/>
    <col min="1754" max="1754" width="11.7109375" style="8" customWidth="1"/>
    <col min="1755" max="1755" width="13.42578125" style="8" bestFit="1" customWidth="1"/>
    <col min="1756" max="1757" width="11.42578125" style="8" bestFit="1" customWidth="1"/>
    <col min="1758" max="1758" width="13.85546875" style="8" bestFit="1" customWidth="1"/>
    <col min="1759" max="1764" width="11.42578125" style="8" bestFit="1" customWidth="1"/>
    <col min="1765" max="1767" width="11.28515625" style="8" bestFit="1" customWidth="1"/>
    <col min="1768" max="1768" width="13.85546875" style="8" bestFit="1" customWidth="1"/>
    <col min="1769" max="1773" width="11.28515625" style="8" bestFit="1" customWidth="1"/>
    <col min="1774" max="1774" width="13.42578125" style="8" customWidth="1"/>
    <col min="1775" max="1775" width="11.28515625" style="8" bestFit="1" customWidth="1"/>
    <col min="1776" max="1776" width="15.140625" style="8" customWidth="1"/>
    <col min="1777" max="1777" width="13.140625" style="8" customWidth="1"/>
    <col min="1778" max="1778" width="15.85546875" style="8" customWidth="1"/>
    <col min="1779" max="1779" width="14.85546875" style="8" customWidth="1"/>
    <col min="1780" max="1780" width="19.140625" style="8" customWidth="1"/>
    <col min="1781" max="1781" width="14" style="8" customWidth="1"/>
    <col min="1782" max="1782" width="15.85546875" style="8" customWidth="1"/>
    <col min="1783" max="1783" width="17" style="8" customWidth="1"/>
    <col min="1784" max="1784" width="16.140625" style="8" customWidth="1"/>
    <col min="1785" max="1785" width="17.28515625" style="8" customWidth="1"/>
    <col min="1786" max="1787" width="8.85546875" style="8"/>
    <col min="1788" max="1788" width="13.85546875" style="8" bestFit="1" customWidth="1"/>
    <col min="1789" max="1981" width="8.85546875" style="8"/>
    <col min="1982" max="1982" width="43.42578125" style="8" customWidth="1"/>
    <col min="1983" max="1989" width="18.85546875" style="8" customWidth="1"/>
    <col min="1990" max="1990" width="15.42578125" style="8" customWidth="1"/>
    <col min="1991" max="1991" width="12.140625" style="8" customWidth="1"/>
    <col min="1992" max="1992" width="14.28515625" style="8" customWidth="1"/>
    <col min="1993" max="1993" width="12.28515625" style="8" customWidth="1"/>
    <col min="1994" max="1994" width="12.85546875" style="8" customWidth="1"/>
    <col min="1995" max="1996" width="12.42578125" style="8" customWidth="1"/>
    <col min="1997" max="1997" width="12.28515625" style="8" customWidth="1"/>
    <col min="1998" max="2003" width="11.42578125" style="8" bestFit="1" customWidth="1"/>
    <col min="2004" max="2004" width="13.85546875" style="8" bestFit="1" customWidth="1"/>
    <col min="2005" max="2009" width="11.42578125" style="8" bestFit="1" customWidth="1"/>
    <col min="2010" max="2010" width="11.7109375" style="8" customWidth="1"/>
    <col min="2011" max="2011" width="13.42578125" style="8" bestFit="1" customWidth="1"/>
    <col min="2012" max="2013" width="11.42578125" style="8" bestFit="1" customWidth="1"/>
    <col min="2014" max="2014" width="13.85546875" style="8" bestFit="1" customWidth="1"/>
    <col min="2015" max="2020" width="11.42578125" style="8" bestFit="1" customWidth="1"/>
    <col min="2021" max="2023" width="11.28515625" style="8" bestFit="1" customWidth="1"/>
    <col min="2024" max="2024" width="13.85546875" style="8" bestFit="1" customWidth="1"/>
    <col min="2025" max="2029" width="11.28515625" style="8" bestFit="1" customWidth="1"/>
    <col min="2030" max="2030" width="13.42578125" style="8" customWidth="1"/>
    <col min="2031" max="2031" width="11.28515625" style="8" bestFit="1" customWidth="1"/>
    <col min="2032" max="2032" width="15.140625" style="8" customWidth="1"/>
    <col min="2033" max="2033" width="13.140625" style="8" customWidth="1"/>
    <col min="2034" max="2034" width="15.85546875" style="8" customWidth="1"/>
    <col min="2035" max="2035" width="14.85546875" style="8" customWidth="1"/>
    <col min="2036" max="2036" width="19.140625" style="8" customWidth="1"/>
    <col min="2037" max="2037" width="14" style="8" customWidth="1"/>
    <col min="2038" max="2038" width="15.85546875" style="8" customWidth="1"/>
    <col min="2039" max="2039" width="17" style="8" customWidth="1"/>
    <col min="2040" max="2040" width="16.140625" style="8" customWidth="1"/>
    <col min="2041" max="2041" width="17.28515625" style="8" customWidth="1"/>
    <col min="2042" max="2043" width="8.85546875" style="8"/>
    <col min="2044" max="2044" width="13.85546875" style="8" bestFit="1" customWidth="1"/>
    <col min="2045" max="2237" width="8.85546875" style="8"/>
    <col min="2238" max="2238" width="43.42578125" style="8" customWidth="1"/>
    <col min="2239" max="2245" width="18.85546875" style="8" customWidth="1"/>
    <col min="2246" max="2246" width="15.42578125" style="8" customWidth="1"/>
    <col min="2247" max="2247" width="12.140625" style="8" customWidth="1"/>
    <col min="2248" max="2248" width="14.28515625" style="8" customWidth="1"/>
    <col min="2249" max="2249" width="12.28515625" style="8" customWidth="1"/>
    <col min="2250" max="2250" width="12.85546875" style="8" customWidth="1"/>
    <col min="2251" max="2252" width="12.42578125" style="8" customWidth="1"/>
    <col min="2253" max="2253" width="12.28515625" style="8" customWidth="1"/>
    <col min="2254" max="2259" width="11.42578125" style="8" bestFit="1" customWidth="1"/>
    <col min="2260" max="2260" width="13.85546875" style="8" bestFit="1" customWidth="1"/>
    <col min="2261" max="2265" width="11.42578125" style="8" bestFit="1" customWidth="1"/>
    <col min="2266" max="2266" width="11.7109375" style="8" customWidth="1"/>
    <col min="2267" max="2267" width="13.42578125" style="8" bestFit="1" customWidth="1"/>
    <col min="2268" max="2269" width="11.42578125" style="8" bestFit="1" customWidth="1"/>
    <col min="2270" max="2270" width="13.85546875" style="8" bestFit="1" customWidth="1"/>
    <col min="2271" max="2276" width="11.42578125" style="8" bestFit="1" customWidth="1"/>
    <col min="2277" max="2279" width="11.28515625" style="8" bestFit="1" customWidth="1"/>
    <col min="2280" max="2280" width="13.85546875" style="8" bestFit="1" customWidth="1"/>
    <col min="2281" max="2285" width="11.28515625" style="8" bestFit="1" customWidth="1"/>
    <col min="2286" max="2286" width="13.42578125" style="8" customWidth="1"/>
    <col min="2287" max="2287" width="11.28515625" style="8" bestFit="1" customWidth="1"/>
    <col min="2288" max="2288" width="15.140625" style="8" customWidth="1"/>
    <col min="2289" max="2289" width="13.140625" style="8" customWidth="1"/>
    <col min="2290" max="2290" width="15.85546875" style="8" customWidth="1"/>
    <col min="2291" max="2291" width="14.85546875" style="8" customWidth="1"/>
    <col min="2292" max="2292" width="19.140625" style="8" customWidth="1"/>
    <col min="2293" max="2293" width="14" style="8" customWidth="1"/>
    <col min="2294" max="2294" width="15.85546875" style="8" customWidth="1"/>
    <col min="2295" max="2295" width="17" style="8" customWidth="1"/>
    <col min="2296" max="2296" width="16.140625" style="8" customWidth="1"/>
    <col min="2297" max="2297" width="17.28515625" style="8" customWidth="1"/>
    <col min="2298" max="2299" width="8.85546875" style="8"/>
    <col min="2300" max="2300" width="13.85546875" style="8" bestFit="1" customWidth="1"/>
    <col min="2301" max="2493" width="8.85546875" style="8"/>
    <col min="2494" max="2494" width="43.42578125" style="8" customWidth="1"/>
    <col min="2495" max="2501" width="18.85546875" style="8" customWidth="1"/>
    <col min="2502" max="2502" width="15.42578125" style="8" customWidth="1"/>
    <col min="2503" max="2503" width="12.140625" style="8" customWidth="1"/>
    <col min="2504" max="2504" width="14.28515625" style="8" customWidth="1"/>
    <col min="2505" max="2505" width="12.28515625" style="8" customWidth="1"/>
    <col min="2506" max="2506" width="12.85546875" style="8" customWidth="1"/>
    <col min="2507" max="2508" width="12.42578125" style="8" customWidth="1"/>
    <col min="2509" max="2509" width="12.28515625" style="8" customWidth="1"/>
    <col min="2510" max="2515" width="11.42578125" style="8" bestFit="1" customWidth="1"/>
    <col min="2516" max="2516" width="13.85546875" style="8" bestFit="1" customWidth="1"/>
    <col min="2517" max="2521" width="11.42578125" style="8" bestFit="1" customWidth="1"/>
    <col min="2522" max="2522" width="11.7109375" style="8" customWidth="1"/>
    <col min="2523" max="2523" width="13.42578125" style="8" bestFit="1" customWidth="1"/>
    <col min="2524" max="2525" width="11.42578125" style="8" bestFit="1" customWidth="1"/>
    <col min="2526" max="2526" width="13.85546875" style="8" bestFit="1" customWidth="1"/>
    <col min="2527" max="2532" width="11.42578125" style="8" bestFit="1" customWidth="1"/>
    <col min="2533" max="2535" width="11.28515625" style="8" bestFit="1" customWidth="1"/>
    <col min="2536" max="2536" width="13.85546875" style="8" bestFit="1" customWidth="1"/>
    <col min="2537" max="2541" width="11.28515625" style="8" bestFit="1" customWidth="1"/>
    <col min="2542" max="2542" width="13.42578125" style="8" customWidth="1"/>
    <col min="2543" max="2543" width="11.28515625" style="8" bestFit="1" customWidth="1"/>
    <col min="2544" max="2544" width="15.140625" style="8" customWidth="1"/>
    <col min="2545" max="2545" width="13.140625" style="8" customWidth="1"/>
    <col min="2546" max="2546" width="15.85546875" style="8" customWidth="1"/>
    <col min="2547" max="2547" width="14.85546875" style="8" customWidth="1"/>
    <col min="2548" max="2548" width="19.140625" style="8" customWidth="1"/>
    <col min="2549" max="2549" width="14" style="8" customWidth="1"/>
    <col min="2550" max="2550" width="15.85546875" style="8" customWidth="1"/>
    <col min="2551" max="2551" width="17" style="8" customWidth="1"/>
    <col min="2552" max="2552" width="16.140625" style="8" customWidth="1"/>
    <col min="2553" max="2553" width="17.28515625" style="8" customWidth="1"/>
    <col min="2554" max="2555" width="8.85546875" style="8"/>
    <col min="2556" max="2556" width="13.85546875" style="8" bestFit="1" customWidth="1"/>
    <col min="2557" max="2749" width="8.85546875" style="8"/>
    <col min="2750" max="2750" width="43.42578125" style="8" customWidth="1"/>
    <col min="2751" max="2757" width="18.85546875" style="8" customWidth="1"/>
    <col min="2758" max="2758" width="15.42578125" style="8" customWidth="1"/>
    <col min="2759" max="2759" width="12.140625" style="8" customWidth="1"/>
    <col min="2760" max="2760" width="14.28515625" style="8" customWidth="1"/>
    <col min="2761" max="2761" width="12.28515625" style="8" customWidth="1"/>
    <col min="2762" max="2762" width="12.85546875" style="8" customWidth="1"/>
    <col min="2763" max="2764" width="12.42578125" style="8" customWidth="1"/>
    <col min="2765" max="2765" width="12.28515625" style="8" customWidth="1"/>
    <col min="2766" max="2771" width="11.42578125" style="8" bestFit="1" customWidth="1"/>
    <col min="2772" max="2772" width="13.85546875" style="8" bestFit="1" customWidth="1"/>
    <col min="2773" max="2777" width="11.42578125" style="8" bestFit="1" customWidth="1"/>
    <col min="2778" max="2778" width="11.7109375" style="8" customWidth="1"/>
    <col min="2779" max="2779" width="13.42578125" style="8" bestFit="1" customWidth="1"/>
    <col min="2780" max="2781" width="11.42578125" style="8" bestFit="1" customWidth="1"/>
    <col min="2782" max="2782" width="13.85546875" style="8" bestFit="1" customWidth="1"/>
    <col min="2783" max="2788" width="11.42578125" style="8" bestFit="1" customWidth="1"/>
    <col min="2789" max="2791" width="11.28515625" style="8" bestFit="1" customWidth="1"/>
    <col min="2792" max="2792" width="13.85546875" style="8" bestFit="1" customWidth="1"/>
    <col min="2793" max="2797" width="11.28515625" style="8" bestFit="1" customWidth="1"/>
    <col min="2798" max="2798" width="13.42578125" style="8" customWidth="1"/>
    <col min="2799" max="2799" width="11.28515625" style="8" bestFit="1" customWidth="1"/>
    <col min="2800" max="2800" width="15.140625" style="8" customWidth="1"/>
    <col min="2801" max="2801" width="13.140625" style="8" customWidth="1"/>
    <col min="2802" max="2802" width="15.85546875" style="8" customWidth="1"/>
    <col min="2803" max="2803" width="14.85546875" style="8" customWidth="1"/>
    <col min="2804" max="2804" width="19.140625" style="8" customWidth="1"/>
    <col min="2805" max="2805" width="14" style="8" customWidth="1"/>
    <col min="2806" max="2806" width="15.85546875" style="8" customWidth="1"/>
    <col min="2807" max="2807" width="17" style="8" customWidth="1"/>
    <col min="2808" max="2808" width="16.140625" style="8" customWidth="1"/>
    <col min="2809" max="2809" width="17.28515625" style="8" customWidth="1"/>
    <col min="2810" max="2811" width="8.85546875" style="8"/>
    <col min="2812" max="2812" width="13.85546875" style="8" bestFit="1" customWidth="1"/>
    <col min="2813" max="3005" width="8.85546875" style="8"/>
    <col min="3006" max="3006" width="43.42578125" style="8" customWidth="1"/>
    <col min="3007" max="3013" width="18.85546875" style="8" customWidth="1"/>
    <col min="3014" max="3014" width="15.42578125" style="8" customWidth="1"/>
    <col min="3015" max="3015" width="12.140625" style="8" customWidth="1"/>
    <col min="3016" max="3016" width="14.28515625" style="8" customWidth="1"/>
    <col min="3017" max="3017" width="12.28515625" style="8" customWidth="1"/>
    <col min="3018" max="3018" width="12.85546875" style="8" customWidth="1"/>
    <col min="3019" max="3020" width="12.42578125" style="8" customWidth="1"/>
    <col min="3021" max="3021" width="12.28515625" style="8" customWidth="1"/>
    <col min="3022" max="3027" width="11.42578125" style="8" bestFit="1" customWidth="1"/>
    <col min="3028" max="3028" width="13.85546875" style="8" bestFit="1" customWidth="1"/>
    <col min="3029" max="3033" width="11.42578125" style="8" bestFit="1" customWidth="1"/>
    <col min="3034" max="3034" width="11.7109375" style="8" customWidth="1"/>
    <col min="3035" max="3035" width="13.42578125" style="8" bestFit="1" customWidth="1"/>
    <col min="3036" max="3037" width="11.42578125" style="8" bestFit="1" customWidth="1"/>
    <col min="3038" max="3038" width="13.85546875" style="8" bestFit="1" customWidth="1"/>
    <col min="3039" max="3044" width="11.42578125" style="8" bestFit="1" customWidth="1"/>
    <col min="3045" max="3047" width="11.28515625" style="8" bestFit="1" customWidth="1"/>
    <col min="3048" max="3048" width="13.85546875" style="8" bestFit="1" customWidth="1"/>
    <col min="3049" max="3053" width="11.28515625" style="8" bestFit="1" customWidth="1"/>
    <col min="3054" max="3054" width="13.42578125" style="8" customWidth="1"/>
    <col min="3055" max="3055" width="11.28515625" style="8" bestFit="1" customWidth="1"/>
    <col min="3056" max="3056" width="15.140625" style="8" customWidth="1"/>
    <col min="3057" max="3057" width="13.140625" style="8" customWidth="1"/>
    <col min="3058" max="3058" width="15.85546875" style="8" customWidth="1"/>
    <col min="3059" max="3059" width="14.85546875" style="8" customWidth="1"/>
    <col min="3060" max="3060" width="19.140625" style="8" customWidth="1"/>
    <col min="3061" max="3061" width="14" style="8" customWidth="1"/>
    <col min="3062" max="3062" width="15.85546875" style="8" customWidth="1"/>
    <col min="3063" max="3063" width="17" style="8" customWidth="1"/>
    <col min="3064" max="3064" width="16.140625" style="8" customWidth="1"/>
    <col min="3065" max="3065" width="17.28515625" style="8" customWidth="1"/>
    <col min="3066" max="3067" width="8.85546875" style="8"/>
    <col min="3068" max="3068" width="13.85546875" style="8" bestFit="1" customWidth="1"/>
    <col min="3069" max="3261" width="8.85546875" style="8"/>
    <col min="3262" max="3262" width="43.42578125" style="8" customWidth="1"/>
    <col min="3263" max="3269" width="18.85546875" style="8" customWidth="1"/>
    <col min="3270" max="3270" width="15.42578125" style="8" customWidth="1"/>
    <col min="3271" max="3271" width="12.140625" style="8" customWidth="1"/>
    <col min="3272" max="3272" width="14.28515625" style="8" customWidth="1"/>
    <col min="3273" max="3273" width="12.28515625" style="8" customWidth="1"/>
    <col min="3274" max="3274" width="12.85546875" style="8" customWidth="1"/>
    <col min="3275" max="3276" width="12.42578125" style="8" customWidth="1"/>
    <col min="3277" max="3277" width="12.28515625" style="8" customWidth="1"/>
    <col min="3278" max="3283" width="11.42578125" style="8" bestFit="1" customWidth="1"/>
    <col min="3284" max="3284" width="13.85546875" style="8" bestFit="1" customWidth="1"/>
    <col min="3285" max="3289" width="11.42578125" style="8" bestFit="1" customWidth="1"/>
    <col min="3290" max="3290" width="11.7109375" style="8" customWidth="1"/>
    <col min="3291" max="3291" width="13.42578125" style="8" bestFit="1" customWidth="1"/>
    <col min="3292" max="3293" width="11.42578125" style="8" bestFit="1" customWidth="1"/>
    <col min="3294" max="3294" width="13.85546875" style="8" bestFit="1" customWidth="1"/>
    <col min="3295" max="3300" width="11.42578125" style="8" bestFit="1" customWidth="1"/>
    <col min="3301" max="3303" width="11.28515625" style="8" bestFit="1" customWidth="1"/>
    <col min="3304" max="3304" width="13.85546875" style="8" bestFit="1" customWidth="1"/>
    <col min="3305" max="3309" width="11.28515625" style="8" bestFit="1" customWidth="1"/>
    <col min="3310" max="3310" width="13.42578125" style="8" customWidth="1"/>
    <col min="3311" max="3311" width="11.28515625" style="8" bestFit="1" customWidth="1"/>
    <col min="3312" max="3312" width="15.140625" style="8" customWidth="1"/>
    <col min="3313" max="3313" width="13.140625" style="8" customWidth="1"/>
    <col min="3314" max="3314" width="15.85546875" style="8" customWidth="1"/>
    <col min="3315" max="3315" width="14.85546875" style="8" customWidth="1"/>
    <col min="3316" max="3316" width="19.140625" style="8" customWidth="1"/>
    <col min="3317" max="3317" width="14" style="8" customWidth="1"/>
    <col min="3318" max="3318" width="15.85546875" style="8" customWidth="1"/>
    <col min="3319" max="3319" width="17" style="8" customWidth="1"/>
    <col min="3320" max="3320" width="16.140625" style="8" customWidth="1"/>
    <col min="3321" max="3321" width="17.28515625" style="8" customWidth="1"/>
    <col min="3322" max="3323" width="8.85546875" style="8"/>
    <col min="3324" max="3324" width="13.85546875" style="8" bestFit="1" customWidth="1"/>
    <col min="3325" max="3517" width="8.85546875" style="8"/>
    <col min="3518" max="3518" width="43.42578125" style="8" customWidth="1"/>
    <col min="3519" max="3525" width="18.85546875" style="8" customWidth="1"/>
    <col min="3526" max="3526" width="15.42578125" style="8" customWidth="1"/>
    <col min="3527" max="3527" width="12.140625" style="8" customWidth="1"/>
    <col min="3528" max="3528" width="14.28515625" style="8" customWidth="1"/>
    <col min="3529" max="3529" width="12.28515625" style="8" customWidth="1"/>
    <col min="3530" max="3530" width="12.85546875" style="8" customWidth="1"/>
    <col min="3531" max="3532" width="12.42578125" style="8" customWidth="1"/>
    <col min="3533" max="3533" width="12.28515625" style="8" customWidth="1"/>
    <col min="3534" max="3539" width="11.42578125" style="8" bestFit="1" customWidth="1"/>
    <col min="3540" max="3540" width="13.85546875" style="8" bestFit="1" customWidth="1"/>
    <col min="3541" max="3545" width="11.42578125" style="8" bestFit="1" customWidth="1"/>
    <col min="3546" max="3546" width="11.7109375" style="8" customWidth="1"/>
    <col min="3547" max="3547" width="13.42578125" style="8" bestFit="1" customWidth="1"/>
    <col min="3548" max="3549" width="11.42578125" style="8" bestFit="1" customWidth="1"/>
    <col min="3550" max="3550" width="13.85546875" style="8" bestFit="1" customWidth="1"/>
    <col min="3551" max="3556" width="11.42578125" style="8" bestFit="1" customWidth="1"/>
    <col min="3557" max="3559" width="11.28515625" style="8" bestFit="1" customWidth="1"/>
    <col min="3560" max="3560" width="13.85546875" style="8" bestFit="1" customWidth="1"/>
    <col min="3561" max="3565" width="11.28515625" style="8" bestFit="1" customWidth="1"/>
    <col min="3566" max="3566" width="13.42578125" style="8" customWidth="1"/>
    <col min="3567" max="3567" width="11.28515625" style="8" bestFit="1" customWidth="1"/>
    <col min="3568" max="3568" width="15.140625" style="8" customWidth="1"/>
    <col min="3569" max="3569" width="13.140625" style="8" customWidth="1"/>
    <col min="3570" max="3570" width="15.85546875" style="8" customWidth="1"/>
    <col min="3571" max="3571" width="14.85546875" style="8" customWidth="1"/>
    <col min="3572" max="3572" width="19.140625" style="8" customWidth="1"/>
    <col min="3573" max="3573" width="14" style="8" customWidth="1"/>
    <col min="3574" max="3574" width="15.85546875" style="8" customWidth="1"/>
    <col min="3575" max="3575" width="17" style="8" customWidth="1"/>
    <col min="3576" max="3576" width="16.140625" style="8" customWidth="1"/>
    <col min="3577" max="3577" width="17.28515625" style="8" customWidth="1"/>
    <col min="3578" max="3579" width="8.85546875" style="8"/>
    <col min="3580" max="3580" width="13.85546875" style="8" bestFit="1" customWidth="1"/>
    <col min="3581" max="3773" width="8.85546875" style="8"/>
    <col min="3774" max="3774" width="43.42578125" style="8" customWidth="1"/>
    <col min="3775" max="3781" width="18.85546875" style="8" customWidth="1"/>
    <col min="3782" max="3782" width="15.42578125" style="8" customWidth="1"/>
    <col min="3783" max="3783" width="12.140625" style="8" customWidth="1"/>
    <col min="3784" max="3784" width="14.28515625" style="8" customWidth="1"/>
    <col min="3785" max="3785" width="12.28515625" style="8" customWidth="1"/>
    <col min="3786" max="3786" width="12.85546875" style="8" customWidth="1"/>
    <col min="3787" max="3788" width="12.42578125" style="8" customWidth="1"/>
    <col min="3789" max="3789" width="12.28515625" style="8" customWidth="1"/>
    <col min="3790" max="3795" width="11.42578125" style="8" bestFit="1" customWidth="1"/>
    <col min="3796" max="3796" width="13.85546875" style="8" bestFit="1" customWidth="1"/>
    <col min="3797" max="3801" width="11.42578125" style="8" bestFit="1" customWidth="1"/>
    <col min="3802" max="3802" width="11.7109375" style="8" customWidth="1"/>
    <col min="3803" max="3803" width="13.42578125" style="8" bestFit="1" customWidth="1"/>
    <col min="3804" max="3805" width="11.42578125" style="8" bestFit="1" customWidth="1"/>
    <col min="3806" max="3806" width="13.85546875" style="8" bestFit="1" customWidth="1"/>
    <col min="3807" max="3812" width="11.42578125" style="8" bestFit="1" customWidth="1"/>
    <col min="3813" max="3815" width="11.28515625" style="8" bestFit="1" customWidth="1"/>
    <col min="3816" max="3816" width="13.85546875" style="8" bestFit="1" customWidth="1"/>
    <col min="3817" max="3821" width="11.28515625" style="8" bestFit="1" customWidth="1"/>
    <col min="3822" max="3822" width="13.42578125" style="8" customWidth="1"/>
    <col min="3823" max="3823" width="11.28515625" style="8" bestFit="1" customWidth="1"/>
    <col min="3824" max="3824" width="15.140625" style="8" customWidth="1"/>
    <col min="3825" max="3825" width="13.140625" style="8" customWidth="1"/>
    <col min="3826" max="3826" width="15.85546875" style="8" customWidth="1"/>
    <col min="3827" max="3827" width="14.85546875" style="8" customWidth="1"/>
    <col min="3828" max="3828" width="19.140625" style="8" customWidth="1"/>
    <col min="3829" max="3829" width="14" style="8" customWidth="1"/>
    <col min="3830" max="3830" width="15.85546875" style="8" customWidth="1"/>
    <col min="3831" max="3831" width="17" style="8" customWidth="1"/>
    <col min="3832" max="3832" width="16.140625" style="8" customWidth="1"/>
    <col min="3833" max="3833" width="17.28515625" style="8" customWidth="1"/>
    <col min="3834" max="3835" width="8.85546875" style="8"/>
    <col min="3836" max="3836" width="13.85546875" style="8" bestFit="1" customWidth="1"/>
    <col min="3837" max="4029" width="8.85546875" style="8"/>
    <col min="4030" max="4030" width="43.42578125" style="8" customWidth="1"/>
    <col min="4031" max="4037" width="18.85546875" style="8" customWidth="1"/>
    <col min="4038" max="4038" width="15.42578125" style="8" customWidth="1"/>
    <col min="4039" max="4039" width="12.140625" style="8" customWidth="1"/>
    <col min="4040" max="4040" width="14.28515625" style="8" customWidth="1"/>
    <col min="4041" max="4041" width="12.28515625" style="8" customWidth="1"/>
    <col min="4042" max="4042" width="12.85546875" style="8" customWidth="1"/>
    <col min="4043" max="4044" width="12.42578125" style="8" customWidth="1"/>
    <col min="4045" max="4045" width="12.28515625" style="8" customWidth="1"/>
    <col min="4046" max="4051" width="11.42578125" style="8" bestFit="1" customWidth="1"/>
    <col min="4052" max="4052" width="13.85546875" style="8" bestFit="1" customWidth="1"/>
    <col min="4053" max="4057" width="11.42578125" style="8" bestFit="1" customWidth="1"/>
    <col min="4058" max="4058" width="11.7109375" style="8" customWidth="1"/>
    <col min="4059" max="4059" width="13.42578125" style="8" bestFit="1" customWidth="1"/>
    <col min="4060" max="4061" width="11.42578125" style="8" bestFit="1" customWidth="1"/>
    <col min="4062" max="4062" width="13.85546875" style="8" bestFit="1" customWidth="1"/>
    <col min="4063" max="4068" width="11.42578125" style="8" bestFit="1" customWidth="1"/>
    <col min="4069" max="4071" width="11.28515625" style="8" bestFit="1" customWidth="1"/>
    <col min="4072" max="4072" width="13.85546875" style="8" bestFit="1" customWidth="1"/>
    <col min="4073" max="4077" width="11.28515625" style="8" bestFit="1" customWidth="1"/>
    <col min="4078" max="4078" width="13.42578125" style="8" customWidth="1"/>
    <col min="4079" max="4079" width="11.28515625" style="8" bestFit="1" customWidth="1"/>
    <col min="4080" max="4080" width="15.140625" style="8" customWidth="1"/>
    <col min="4081" max="4081" width="13.140625" style="8" customWidth="1"/>
    <col min="4082" max="4082" width="15.85546875" style="8" customWidth="1"/>
    <col min="4083" max="4083" width="14.85546875" style="8" customWidth="1"/>
    <col min="4084" max="4084" width="19.140625" style="8" customWidth="1"/>
    <col min="4085" max="4085" width="14" style="8" customWidth="1"/>
    <col min="4086" max="4086" width="15.85546875" style="8" customWidth="1"/>
    <col min="4087" max="4087" width="17" style="8" customWidth="1"/>
    <col min="4088" max="4088" width="16.140625" style="8" customWidth="1"/>
    <col min="4089" max="4089" width="17.28515625" style="8" customWidth="1"/>
    <col min="4090" max="4091" width="8.85546875" style="8"/>
    <col min="4092" max="4092" width="13.85546875" style="8" bestFit="1" customWidth="1"/>
    <col min="4093" max="4285" width="8.85546875" style="8"/>
    <col min="4286" max="4286" width="43.42578125" style="8" customWidth="1"/>
    <col min="4287" max="4293" width="18.85546875" style="8" customWidth="1"/>
    <col min="4294" max="4294" width="15.42578125" style="8" customWidth="1"/>
    <col min="4295" max="4295" width="12.140625" style="8" customWidth="1"/>
    <col min="4296" max="4296" width="14.28515625" style="8" customWidth="1"/>
    <col min="4297" max="4297" width="12.28515625" style="8" customWidth="1"/>
    <col min="4298" max="4298" width="12.85546875" style="8" customWidth="1"/>
    <col min="4299" max="4300" width="12.42578125" style="8" customWidth="1"/>
    <col min="4301" max="4301" width="12.28515625" style="8" customWidth="1"/>
    <col min="4302" max="4307" width="11.42578125" style="8" bestFit="1" customWidth="1"/>
    <col min="4308" max="4308" width="13.85546875" style="8" bestFit="1" customWidth="1"/>
    <col min="4309" max="4313" width="11.42578125" style="8" bestFit="1" customWidth="1"/>
    <col min="4314" max="4314" width="11.7109375" style="8" customWidth="1"/>
    <col min="4315" max="4315" width="13.42578125" style="8" bestFit="1" customWidth="1"/>
    <col min="4316" max="4317" width="11.42578125" style="8" bestFit="1" customWidth="1"/>
    <col min="4318" max="4318" width="13.85546875" style="8" bestFit="1" customWidth="1"/>
    <col min="4319" max="4324" width="11.42578125" style="8" bestFit="1" customWidth="1"/>
    <col min="4325" max="4327" width="11.28515625" style="8" bestFit="1" customWidth="1"/>
    <col min="4328" max="4328" width="13.85546875" style="8" bestFit="1" customWidth="1"/>
    <col min="4329" max="4333" width="11.28515625" style="8" bestFit="1" customWidth="1"/>
    <col min="4334" max="4334" width="13.42578125" style="8" customWidth="1"/>
    <col min="4335" max="4335" width="11.28515625" style="8" bestFit="1" customWidth="1"/>
    <col min="4336" max="4336" width="15.140625" style="8" customWidth="1"/>
    <col min="4337" max="4337" width="13.140625" style="8" customWidth="1"/>
    <col min="4338" max="4338" width="15.85546875" style="8" customWidth="1"/>
    <col min="4339" max="4339" width="14.85546875" style="8" customWidth="1"/>
    <col min="4340" max="4340" width="19.140625" style="8" customWidth="1"/>
    <col min="4341" max="4341" width="14" style="8" customWidth="1"/>
    <col min="4342" max="4342" width="15.85546875" style="8" customWidth="1"/>
    <col min="4343" max="4343" width="17" style="8" customWidth="1"/>
    <col min="4344" max="4344" width="16.140625" style="8" customWidth="1"/>
    <col min="4345" max="4345" width="17.28515625" style="8" customWidth="1"/>
    <col min="4346" max="4347" width="8.85546875" style="8"/>
    <col min="4348" max="4348" width="13.85546875" style="8" bestFit="1" customWidth="1"/>
    <col min="4349" max="4541" width="8.85546875" style="8"/>
    <col min="4542" max="4542" width="43.42578125" style="8" customWidth="1"/>
    <col min="4543" max="4549" width="18.85546875" style="8" customWidth="1"/>
    <col min="4550" max="4550" width="15.42578125" style="8" customWidth="1"/>
    <col min="4551" max="4551" width="12.140625" style="8" customWidth="1"/>
    <col min="4552" max="4552" width="14.28515625" style="8" customWidth="1"/>
    <col min="4553" max="4553" width="12.28515625" style="8" customWidth="1"/>
    <col min="4554" max="4554" width="12.85546875" style="8" customWidth="1"/>
    <col min="4555" max="4556" width="12.42578125" style="8" customWidth="1"/>
    <col min="4557" max="4557" width="12.28515625" style="8" customWidth="1"/>
    <col min="4558" max="4563" width="11.42578125" style="8" bestFit="1" customWidth="1"/>
    <col min="4564" max="4564" width="13.85546875" style="8" bestFit="1" customWidth="1"/>
    <col min="4565" max="4569" width="11.42578125" style="8" bestFit="1" customWidth="1"/>
    <col min="4570" max="4570" width="11.7109375" style="8" customWidth="1"/>
    <col min="4571" max="4571" width="13.42578125" style="8" bestFit="1" customWidth="1"/>
    <col min="4572" max="4573" width="11.42578125" style="8" bestFit="1" customWidth="1"/>
    <col min="4574" max="4574" width="13.85546875" style="8" bestFit="1" customWidth="1"/>
    <col min="4575" max="4580" width="11.42578125" style="8" bestFit="1" customWidth="1"/>
    <col min="4581" max="4583" width="11.28515625" style="8" bestFit="1" customWidth="1"/>
    <col min="4584" max="4584" width="13.85546875" style="8" bestFit="1" customWidth="1"/>
    <col min="4585" max="4589" width="11.28515625" style="8" bestFit="1" customWidth="1"/>
    <col min="4590" max="4590" width="13.42578125" style="8" customWidth="1"/>
    <col min="4591" max="4591" width="11.28515625" style="8" bestFit="1" customWidth="1"/>
    <col min="4592" max="4592" width="15.140625" style="8" customWidth="1"/>
    <col min="4593" max="4593" width="13.140625" style="8" customWidth="1"/>
    <col min="4594" max="4594" width="15.85546875" style="8" customWidth="1"/>
    <col min="4595" max="4595" width="14.85546875" style="8" customWidth="1"/>
    <col min="4596" max="4596" width="19.140625" style="8" customWidth="1"/>
    <col min="4597" max="4597" width="14" style="8" customWidth="1"/>
    <col min="4598" max="4598" width="15.85546875" style="8" customWidth="1"/>
    <col min="4599" max="4599" width="17" style="8" customWidth="1"/>
    <col min="4600" max="4600" width="16.140625" style="8" customWidth="1"/>
    <col min="4601" max="4601" width="17.28515625" style="8" customWidth="1"/>
    <col min="4602" max="4603" width="8.85546875" style="8"/>
    <col min="4604" max="4604" width="13.85546875" style="8" bestFit="1" customWidth="1"/>
    <col min="4605" max="4797" width="8.85546875" style="8"/>
    <col min="4798" max="4798" width="43.42578125" style="8" customWidth="1"/>
    <col min="4799" max="4805" width="18.85546875" style="8" customWidth="1"/>
    <col min="4806" max="4806" width="15.42578125" style="8" customWidth="1"/>
    <col min="4807" max="4807" width="12.140625" style="8" customWidth="1"/>
    <col min="4808" max="4808" width="14.28515625" style="8" customWidth="1"/>
    <col min="4809" max="4809" width="12.28515625" style="8" customWidth="1"/>
    <col min="4810" max="4810" width="12.85546875" style="8" customWidth="1"/>
    <col min="4811" max="4812" width="12.42578125" style="8" customWidth="1"/>
    <col min="4813" max="4813" width="12.28515625" style="8" customWidth="1"/>
    <col min="4814" max="4819" width="11.42578125" style="8" bestFit="1" customWidth="1"/>
    <col min="4820" max="4820" width="13.85546875" style="8" bestFit="1" customWidth="1"/>
    <col min="4821" max="4825" width="11.42578125" style="8" bestFit="1" customWidth="1"/>
    <col min="4826" max="4826" width="11.7109375" style="8" customWidth="1"/>
    <col min="4827" max="4827" width="13.42578125" style="8" bestFit="1" customWidth="1"/>
    <col min="4828" max="4829" width="11.42578125" style="8" bestFit="1" customWidth="1"/>
    <col min="4830" max="4830" width="13.85546875" style="8" bestFit="1" customWidth="1"/>
    <col min="4831" max="4836" width="11.42578125" style="8" bestFit="1" customWidth="1"/>
    <col min="4837" max="4839" width="11.28515625" style="8" bestFit="1" customWidth="1"/>
    <col min="4840" max="4840" width="13.85546875" style="8" bestFit="1" customWidth="1"/>
    <col min="4841" max="4845" width="11.28515625" style="8" bestFit="1" customWidth="1"/>
    <col min="4846" max="4846" width="13.42578125" style="8" customWidth="1"/>
    <col min="4847" max="4847" width="11.28515625" style="8" bestFit="1" customWidth="1"/>
    <col min="4848" max="4848" width="15.140625" style="8" customWidth="1"/>
    <col min="4849" max="4849" width="13.140625" style="8" customWidth="1"/>
    <col min="4850" max="4850" width="15.85546875" style="8" customWidth="1"/>
    <col min="4851" max="4851" width="14.85546875" style="8" customWidth="1"/>
    <col min="4852" max="4852" width="19.140625" style="8" customWidth="1"/>
    <col min="4853" max="4853" width="14" style="8" customWidth="1"/>
    <col min="4854" max="4854" width="15.85546875" style="8" customWidth="1"/>
    <col min="4855" max="4855" width="17" style="8" customWidth="1"/>
    <col min="4856" max="4856" width="16.140625" style="8" customWidth="1"/>
    <col min="4857" max="4857" width="17.28515625" style="8" customWidth="1"/>
    <col min="4858" max="4859" width="8.85546875" style="8"/>
    <col min="4860" max="4860" width="13.85546875" style="8" bestFit="1" customWidth="1"/>
    <col min="4861" max="5053" width="8.85546875" style="8"/>
    <col min="5054" max="5054" width="43.42578125" style="8" customWidth="1"/>
    <col min="5055" max="5061" width="18.85546875" style="8" customWidth="1"/>
    <col min="5062" max="5062" width="15.42578125" style="8" customWidth="1"/>
    <col min="5063" max="5063" width="12.140625" style="8" customWidth="1"/>
    <col min="5064" max="5064" width="14.28515625" style="8" customWidth="1"/>
    <col min="5065" max="5065" width="12.28515625" style="8" customWidth="1"/>
    <col min="5066" max="5066" width="12.85546875" style="8" customWidth="1"/>
    <col min="5067" max="5068" width="12.42578125" style="8" customWidth="1"/>
    <col min="5069" max="5069" width="12.28515625" style="8" customWidth="1"/>
    <col min="5070" max="5075" width="11.42578125" style="8" bestFit="1" customWidth="1"/>
    <col min="5076" max="5076" width="13.85546875" style="8" bestFit="1" customWidth="1"/>
    <col min="5077" max="5081" width="11.42578125" style="8" bestFit="1" customWidth="1"/>
    <col min="5082" max="5082" width="11.7109375" style="8" customWidth="1"/>
    <col min="5083" max="5083" width="13.42578125" style="8" bestFit="1" customWidth="1"/>
    <col min="5084" max="5085" width="11.42578125" style="8" bestFit="1" customWidth="1"/>
    <col min="5086" max="5086" width="13.85546875" style="8" bestFit="1" customWidth="1"/>
    <col min="5087" max="5092" width="11.42578125" style="8" bestFit="1" customWidth="1"/>
    <col min="5093" max="5095" width="11.28515625" style="8" bestFit="1" customWidth="1"/>
    <col min="5096" max="5096" width="13.85546875" style="8" bestFit="1" customWidth="1"/>
    <col min="5097" max="5101" width="11.28515625" style="8" bestFit="1" customWidth="1"/>
    <col min="5102" max="5102" width="13.42578125" style="8" customWidth="1"/>
    <col min="5103" max="5103" width="11.28515625" style="8" bestFit="1" customWidth="1"/>
    <col min="5104" max="5104" width="15.140625" style="8" customWidth="1"/>
    <col min="5105" max="5105" width="13.140625" style="8" customWidth="1"/>
    <col min="5106" max="5106" width="15.85546875" style="8" customWidth="1"/>
    <col min="5107" max="5107" width="14.85546875" style="8" customWidth="1"/>
    <col min="5108" max="5108" width="19.140625" style="8" customWidth="1"/>
    <col min="5109" max="5109" width="14" style="8" customWidth="1"/>
    <col min="5110" max="5110" width="15.85546875" style="8" customWidth="1"/>
    <col min="5111" max="5111" width="17" style="8" customWidth="1"/>
    <col min="5112" max="5112" width="16.140625" style="8" customWidth="1"/>
    <col min="5113" max="5113" width="17.28515625" style="8" customWidth="1"/>
    <col min="5114" max="5115" width="8.85546875" style="8"/>
    <col min="5116" max="5116" width="13.85546875" style="8" bestFit="1" customWidth="1"/>
    <col min="5117" max="5309" width="8.85546875" style="8"/>
    <col min="5310" max="5310" width="43.42578125" style="8" customWidth="1"/>
    <col min="5311" max="5317" width="18.85546875" style="8" customWidth="1"/>
    <col min="5318" max="5318" width="15.42578125" style="8" customWidth="1"/>
    <col min="5319" max="5319" width="12.140625" style="8" customWidth="1"/>
    <col min="5320" max="5320" width="14.28515625" style="8" customWidth="1"/>
    <col min="5321" max="5321" width="12.28515625" style="8" customWidth="1"/>
    <col min="5322" max="5322" width="12.85546875" style="8" customWidth="1"/>
    <col min="5323" max="5324" width="12.42578125" style="8" customWidth="1"/>
    <col min="5325" max="5325" width="12.28515625" style="8" customWidth="1"/>
    <col min="5326" max="5331" width="11.42578125" style="8" bestFit="1" customWidth="1"/>
    <col min="5332" max="5332" width="13.85546875" style="8" bestFit="1" customWidth="1"/>
    <col min="5333" max="5337" width="11.42578125" style="8" bestFit="1" customWidth="1"/>
    <col min="5338" max="5338" width="11.7109375" style="8" customWidth="1"/>
    <col min="5339" max="5339" width="13.42578125" style="8" bestFit="1" customWidth="1"/>
    <col min="5340" max="5341" width="11.42578125" style="8" bestFit="1" customWidth="1"/>
    <col min="5342" max="5342" width="13.85546875" style="8" bestFit="1" customWidth="1"/>
    <col min="5343" max="5348" width="11.42578125" style="8" bestFit="1" customWidth="1"/>
    <col min="5349" max="5351" width="11.28515625" style="8" bestFit="1" customWidth="1"/>
    <col min="5352" max="5352" width="13.85546875" style="8" bestFit="1" customWidth="1"/>
    <col min="5353" max="5357" width="11.28515625" style="8" bestFit="1" customWidth="1"/>
    <col min="5358" max="5358" width="13.42578125" style="8" customWidth="1"/>
    <col min="5359" max="5359" width="11.28515625" style="8" bestFit="1" customWidth="1"/>
    <col min="5360" max="5360" width="15.140625" style="8" customWidth="1"/>
    <col min="5361" max="5361" width="13.140625" style="8" customWidth="1"/>
    <col min="5362" max="5362" width="15.85546875" style="8" customWidth="1"/>
    <col min="5363" max="5363" width="14.85546875" style="8" customWidth="1"/>
    <col min="5364" max="5364" width="19.140625" style="8" customWidth="1"/>
    <col min="5365" max="5365" width="14" style="8" customWidth="1"/>
    <col min="5366" max="5366" width="15.85546875" style="8" customWidth="1"/>
    <col min="5367" max="5367" width="17" style="8" customWidth="1"/>
    <col min="5368" max="5368" width="16.140625" style="8" customWidth="1"/>
    <col min="5369" max="5369" width="17.28515625" style="8" customWidth="1"/>
    <col min="5370" max="5371" width="8.85546875" style="8"/>
    <col min="5372" max="5372" width="13.85546875" style="8" bestFit="1" customWidth="1"/>
    <col min="5373" max="5565" width="8.85546875" style="8"/>
    <col min="5566" max="5566" width="43.42578125" style="8" customWidth="1"/>
    <col min="5567" max="5573" width="18.85546875" style="8" customWidth="1"/>
    <col min="5574" max="5574" width="15.42578125" style="8" customWidth="1"/>
    <col min="5575" max="5575" width="12.140625" style="8" customWidth="1"/>
    <col min="5576" max="5576" width="14.28515625" style="8" customWidth="1"/>
    <col min="5577" max="5577" width="12.28515625" style="8" customWidth="1"/>
    <col min="5578" max="5578" width="12.85546875" style="8" customWidth="1"/>
    <col min="5579" max="5580" width="12.42578125" style="8" customWidth="1"/>
    <col min="5581" max="5581" width="12.28515625" style="8" customWidth="1"/>
    <col min="5582" max="5587" width="11.42578125" style="8" bestFit="1" customWidth="1"/>
    <col min="5588" max="5588" width="13.85546875" style="8" bestFit="1" customWidth="1"/>
    <col min="5589" max="5593" width="11.42578125" style="8" bestFit="1" customWidth="1"/>
    <col min="5594" max="5594" width="11.7109375" style="8" customWidth="1"/>
    <col min="5595" max="5595" width="13.42578125" style="8" bestFit="1" customWidth="1"/>
    <col min="5596" max="5597" width="11.42578125" style="8" bestFit="1" customWidth="1"/>
    <col min="5598" max="5598" width="13.85546875" style="8" bestFit="1" customWidth="1"/>
    <col min="5599" max="5604" width="11.42578125" style="8" bestFit="1" customWidth="1"/>
    <col min="5605" max="5607" width="11.28515625" style="8" bestFit="1" customWidth="1"/>
    <col min="5608" max="5608" width="13.85546875" style="8" bestFit="1" customWidth="1"/>
    <col min="5609" max="5613" width="11.28515625" style="8" bestFit="1" customWidth="1"/>
    <col min="5614" max="5614" width="13.42578125" style="8" customWidth="1"/>
    <col min="5615" max="5615" width="11.28515625" style="8" bestFit="1" customWidth="1"/>
    <col min="5616" max="5616" width="15.140625" style="8" customWidth="1"/>
    <col min="5617" max="5617" width="13.140625" style="8" customWidth="1"/>
    <col min="5618" max="5618" width="15.85546875" style="8" customWidth="1"/>
    <col min="5619" max="5619" width="14.85546875" style="8" customWidth="1"/>
    <col min="5620" max="5620" width="19.140625" style="8" customWidth="1"/>
    <col min="5621" max="5621" width="14" style="8" customWidth="1"/>
    <col min="5622" max="5622" width="15.85546875" style="8" customWidth="1"/>
    <col min="5623" max="5623" width="17" style="8" customWidth="1"/>
    <col min="5624" max="5624" width="16.140625" style="8" customWidth="1"/>
    <col min="5625" max="5625" width="17.28515625" style="8" customWidth="1"/>
    <col min="5626" max="5627" width="8.85546875" style="8"/>
    <col min="5628" max="5628" width="13.85546875" style="8" bestFit="1" customWidth="1"/>
    <col min="5629" max="5821" width="8.85546875" style="8"/>
    <col min="5822" max="5822" width="43.42578125" style="8" customWidth="1"/>
    <col min="5823" max="5829" width="18.85546875" style="8" customWidth="1"/>
    <col min="5830" max="5830" width="15.42578125" style="8" customWidth="1"/>
    <col min="5831" max="5831" width="12.140625" style="8" customWidth="1"/>
    <col min="5832" max="5832" width="14.28515625" style="8" customWidth="1"/>
    <col min="5833" max="5833" width="12.28515625" style="8" customWidth="1"/>
    <col min="5834" max="5834" width="12.85546875" style="8" customWidth="1"/>
    <col min="5835" max="5836" width="12.42578125" style="8" customWidth="1"/>
    <col min="5837" max="5837" width="12.28515625" style="8" customWidth="1"/>
    <col min="5838" max="5843" width="11.42578125" style="8" bestFit="1" customWidth="1"/>
    <col min="5844" max="5844" width="13.85546875" style="8" bestFit="1" customWidth="1"/>
    <col min="5845" max="5849" width="11.42578125" style="8" bestFit="1" customWidth="1"/>
    <col min="5850" max="5850" width="11.7109375" style="8" customWidth="1"/>
    <col min="5851" max="5851" width="13.42578125" style="8" bestFit="1" customWidth="1"/>
    <col min="5852" max="5853" width="11.42578125" style="8" bestFit="1" customWidth="1"/>
    <col min="5854" max="5854" width="13.85546875" style="8" bestFit="1" customWidth="1"/>
    <col min="5855" max="5860" width="11.42578125" style="8" bestFit="1" customWidth="1"/>
    <col min="5861" max="5863" width="11.28515625" style="8" bestFit="1" customWidth="1"/>
    <col min="5864" max="5864" width="13.85546875" style="8" bestFit="1" customWidth="1"/>
    <col min="5865" max="5869" width="11.28515625" style="8" bestFit="1" customWidth="1"/>
    <col min="5870" max="5870" width="13.42578125" style="8" customWidth="1"/>
    <col min="5871" max="5871" width="11.28515625" style="8" bestFit="1" customWidth="1"/>
    <col min="5872" max="5872" width="15.140625" style="8" customWidth="1"/>
    <col min="5873" max="5873" width="13.140625" style="8" customWidth="1"/>
    <col min="5874" max="5874" width="15.85546875" style="8" customWidth="1"/>
    <col min="5875" max="5875" width="14.85546875" style="8" customWidth="1"/>
    <col min="5876" max="5876" width="19.140625" style="8" customWidth="1"/>
    <col min="5877" max="5877" width="14" style="8" customWidth="1"/>
    <col min="5878" max="5878" width="15.85546875" style="8" customWidth="1"/>
    <col min="5879" max="5879" width="17" style="8" customWidth="1"/>
    <col min="5880" max="5880" width="16.140625" style="8" customWidth="1"/>
    <col min="5881" max="5881" width="17.28515625" style="8" customWidth="1"/>
    <col min="5882" max="5883" width="8.85546875" style="8"/>
    <col min="5884" max="5884" width="13.85546875" style="8" bestFit="1" customWidth="1"/>
    <col min="5885" max="6077" width="8.85546875" style="8"/>
    <col min="6078" max="6078" width="43.42578125" style="8" customWidth="1"/>
    <col min="6079" max="6085" width="18.85546875" style="8" customWidth="1"/>
    <col min="6086" max="6086" width="15.42578125" style="8" customWidth="1"/>
    <col min="6087" max="6087" width="12.140625" style="8" customWidth="1"/>
    <col min="6088" max="6088" width="14.28515625" style="8" customWidth="1"/>
    <col min="6089" max="6089" width="12.28515625" style="8" customWidth="1"/>
    <col min="6090" max="6090" width="12.85546875" style="8" customWidth="1"/>
    <col min="6091" max="6092" width="12.42578125" style="8" customWidth="1"/>
    <col min="6093" max="6093" width="12.28515625" style="8" customWidth="1"/>
    <col min="6094" max="6099" width="11.42578125" style="8" bestFit="1" customWidth="1"/>
    <col min="6100" max="6100" width="13.85546875" style="8" bestFit="1" customWidth="1"/>
    <col min="6101" max="6105" width="11.42578125" style="8" bestFit="1" customWidth="1"/>
    <col min="6106" max="6106" width="11.7109375" style="8" customWidth="1"/>
    <col min="6107" max="6107" width="13.42578125" style="8" bestFit="1" customWidth="1"/>
    <col min="6108" max="6109" width="11.42578125" style="8" bestFit="1" customWidth="1"/>
    <col min="6110" max="6110" width="13.85546875" style="8" bestFit="1" customWidth="1"/>
    <col min="6111" max="6116" width="11.42578125" style="8" bestFit="1" customWidth="1"/>
    <col min="6117" max="6119" width="11.28515625" style="8" bestFit="1" customWidth="1"/>
    <col min="6120" max="6120" width="13.85546875" style="8" bestFit="1" customWidth="1"/>
    <col min="6121" max="6125" width="11.28515625" style="8" bestFit="1" customWidth="1"/>
    <col min="6126" max="6126" width="13.42578125" style="8" customWidth="1"/>
    <col min="6127" max="6127" width="11.28515625" style="8" bestFit="1" customWidth="1"/>
    <col min="6128" max="6128" width="15.140625" style="8" customWidth="1"/>
    <col min="6129" max="6129" width="13.140625" style="8" customWidth="1"/>
    <col min="6130" max="6130" width="15.85546875" style="8" customWidth="1"/>
    <col min="6131" max="6131" width="14.85546875" style="8" customWidth="1"/>
    <col min="6132" max="6132" width="19.140625" style="8" customWidth="1"/>
    <col min="6133" max="6133" width="14" style="8" customWidth="1"/>
    <col min="6134" max="6134" width="15.85546875" style="8" customWidth="1"/>
    <col min="6135" max="6135" width="17" style="8" customWidth="1"/>
    <col min="6136" max="6136" width="16.140625" style="8" customWidth="1"/>
    <col min="6137" max="6137" width="17.28515625" style="8" customWidth="1"/>
    <col min="6138" max="6139" width="8.85546875" style="8"/>
    <col min="6140" max="6140" width="13.85546875" style="8" bestFit="1" customWidth="1"/>
    <col min="6141" max="6333" width="8.85546875" style="8"/>
    <col min="6334" max="6334" width="43.42578125" style="8" customWidth="1"/>
    <col min="6335" max="6341" width="18.85546875" style="8" customWidth="1"/>
    <col min="6342" max="6342" width="15.42578125" style="8" customWidth="1"/>
    <col min="6343" max="6343" width="12.140625" style="8" customWidth="1"/>
    <col min="6344" max="6344" width="14.28515625" style="8" customWidth="1"/>
    <col min="6345" max="6345" width="12.28515625" style="8" customWidth="1"/>
    <col min="6346" max="6346" width="12.85546875" style="8" customWidth="1"/>
    <col min="6347" max="6348" width="12.42578125" style="8" customWidth="1"/>
    <col min="6349" max="6349" width="12.28515625" style="8" customWidth="1"/>
    <col min="6350" max="6355" width="11.42578125" style="8" bestFit="1" customWidth="1"/>
    <col min="6356" max="6356" width="13.85546875" style="8" bestFit="1" customWidth="1"/>
    <col min="6357" max="6361" width="11.42578125" style="8" bestFit="1" customWidth="1"/>
    <col min="6362" max="6362" width="11.7109375" style="8" customWidth="1"/>
    <col min="6363" max="6363" width="13.42578125" style="8" bestFit="1" customWidth="1"/>
    <col min="6364" max="6365" width="11.42578125" style="8" bestFit="1" customWidth="1"/>
    <col min="6366" max="6366" width="13.85546875" style="8" bestFit="1" customWidth="1"/>
    <col min="6367" max="6372" width="11.42578125" style="8" bestFit="1" customWidth="1"/>
    <col min="6373" max="6375" width="11.28515625" style="8" bestFit="1" customWidth="1"/>
    <col min="6376" max="6376" width="13.85546875" style="8" bestFit="1" customWidth="1"/>
    <col min="6377" max="6381" width="11.28515625" style="8" bestFit="1" customWidth="1"/>
    <col min="6382" max="6382" width="13.42578125" style="8" customWidth="1"/>
    <col min="6383" max="6383" width="11.28515625" style="8" bestFit="1" customWidth="1"/>
    <col min="6384" max="6384" width="15.140625" style="8" customWidth="1"/>
    <col min="6385" max="6385" width="13.140625" style="8" customWidth="1"/>
    <col min="6386" max="6386" width="15.85546875" style="8" customWidth="1"/>
    <col min="6387" max="6387" width="14.85546875" style="8" customWidth="1"/>
    <col min="6388" max="6388" width="19.140625" style="8" customWidth="1"/>
    <col min="6389" max="6389" width="14" style="8" customWidth="1"/>
    <col min="6390" max="6390" width="15.85546875" style="8" customWidth="1"/>
    <col min="6391" max="6391" width="17" style="8" customWidth="1"/>
    <col min="6392" max="6392" width="16.140625" style="8" customWidth="1"/>
    <col min="6393" max="6393" width="17.28515625" style="8" customWidth="1"/>
    <col min="6394" max="6395" width="8.85546875" style="8"/>
    <col min="6396" max="6396" width="13.85546875" style="8" bestFit="1" customWidth="1"/>
    <col min="6397" max="6589" width="8.85546875" style="8"/>
    <col min="6590" max="6590" width="43.42578125" style="8" customWidth="1"/>
    <col min="6591" max="6597" width="18.85546875" style="8" customWidth="1"/>
    <col min="6598" max="6598" width="15.42578125" style="8" customWidth="1"/>
    <col min="6599" max="6599" width="12.140625" style="8" customWidth="1"/>
    <col min="6600" max="6600" width="14.28515625" style="8" customWidth="1"/>
    <col min="6601" max="6601" width="12.28515625" style="8" customWidth="1"/>
    <col min="6602" max="6602" width="12.85546875" style="8" customWidth="1"/>
    <col min="6603" max="6604" width="12.42578125" style="8" customWidth="1"/>
    <col min="6605" max="6605" width="12.28515625" style="8" customWidth="1"/>
    <col min="6606" max="6611" width="11.42578125" style="8" bestFit="1" customWidth="1"/>
    <col min="6612" max="6612" width="13.85546875" style="8" bestFit="1" customWidth="1"/>
    <col min="6613" max="6617" width="11.42578125" style="8" bestFit="1" customWidth="1"/>
    <col min="6618" max="6618" width="11.7109375" style="8" customWidth="1"/>
    <col min="6619" max="6619" width="13.42578125" style="8" bestFit="1" customWidth="1"/>
    <col min="6620" max="6621" width="11.42578125" style="8" bestFit="1" customWidth="1"/>
    <col min="6622" max="6622" width="13.85546875" style="8" bestFit="1" customWidth="1"/>
    <col min="6623" max="6628" width="11.42578125" style="8" bestFit="1" customWidth="1"/>
    <col min="6629" max="6631" width="11.28515625" style="8" bestFit="1" customWidth="1"/>
    <col min="6632" max="6632" width="13.85546875" style="8" bestFit="1" customWidth="1"/>
    <col min="6633" max="6637" width="11.28515625" style="8" bestFit="1" customWidth="1"/>
    <col min="6638" max="6638" width="13.42578125" style="8" customWidth="1"/>
    <col min="6639" max="6639" width="11.28515625" style="8" bestFit="1" customWidth="1"/>
    <col min="6640" max="6640" width="15.140625" style="8" customWidth="1"/>
    <col min="6641" max="6641" width="13.140625" style="8" customWidth="1"/>
    <col min="6642" max="6642" width="15.85546875" style="8" customWidth="1"/>
    <col min="6643" max="6643" width="14.85546875" style="8" customWidth="1"/>
    <col min="6644" max="6644" width="19.140625" style="8" customWidth="1"/>
    <col min="6645" max="6645" width="14" style="8" customWidth="1"/>
    <col min="6646" max="6646" width="15.85546875" style="8" customWidth="1"/>
    <col min="6647" max="6647" width="17" style="8" customWidth="1"/>
    <col min="6648" max="6648" width="16.140625" style="8" customWidth="1"/>
    <col min="6649" max="6649" width="17.28515625" style="8" customWidth="1"/>
    <col min="6650" max="6651" width="8.85546875" style="8"/>
    <col min="6652" max="6652" width="13.85546875" style="8" bestFit="1" customWidth="1"/>
    <col min="6653" max="6845" width="8.85546875" style="8"/>
    <col min="6846" max="6846" width="43.42578125" style="8" customWidth="1"/>
    <col min="6847" max="6853" width="18.85546875" style="8" customWidth="1"/>
    <col min="6854" max="6854" width="15.42578125" style="8" customWidth="1"/>
    <col min="6855" max="6855" width="12.140625" style="8" customWidth="1"/>
    <col min="6856" max="6856" width="14.28515625" style="8" customWidth="1"/>
    <col min="6857" max="6857" width="12.28515625" style="8" customWidth="1"/>
    <col min="6858" max="6858" width="12.85546875" style="8" customWidth="1"/>
    <col min="6859" max="6860" width="12.42578125" style="8" customWidth="1"/>
    <col min="6861" max="6861" width="12.28515625" style="8" customWidth="1"/>
    <col min="6862" max="6867" width="11.42578125" style="8" bestFit="1" customWidth="1"/>
    <col min="6868" max="6868" width="13.85546875" style="8" bestFit="1" customWidth="1"/>
    <col min="6869" max="6873" width="11.42578125" style="8" bestFit="1" customWidth="1"/>
    <col min="6874" max="6874" width="11.7109375" style="8" customWidth="1"/>
    <col min="6875" max="6875" width="13.42578125" style="8" bestFit="1" customWidth="1"/>
    <col min="6876" max="6877" width="11.42578125" style="8" bestFit="1" customWidth="1"/>
    <col min="6878" max="6878" width="13.85546875" style="8" bestFit="1" customWidth="1"/>
    <col min="6879" max="6884" width="11.42578125" style="8" bestFit="1" customWidth="1"/>
    <col min="6885" max="6887" width="11.28515625" style="8" bestFit="1" customWidth="1"/>
    <col min="6888" max="6888" width="13.85546875" style="8" bestFit="1" customWidth="1"/>
    <col min="6889" max="6893" width="11.28515625" style="8" bestFit="1" customWidth="1"/>
    <col min="6894" max="6894" width="13.42578125" style="8" customWidth="1"/>
    <col min="6895" max="6895" width="11.28515625" style="8" bestFit="1" customWidth="1"/>
    <col min="6896" max="6896" width="15.140625" style="8" customWidth="1"/>
    <col min="6897" max="6897" width="13.140625" style="8" customWidth="1"/>
    <col min="6898" max="6898" width="15.85546875" style="8" customWidth="1"/>
    <col min="6899" max="6899" width="14.85546875" style="8" customWidth="1"/>
    <col min="6900" max="6900" width="19.140625" style="8" customWidth="1"/>
    <col min="6901" max="6901" width="14" style="8" customWidth="1"/>
    <col min="6902" max="6902" width="15.85546875" style="8" customWidth="1"/>
    <col min="6903" max="6903" width="17" style="8" customWidth="1"/>
    <col min="6904" max="6904" width="16.140625" style="8" customWidth="1"/>
    <col min="6905" max="6905" width="17.28515625" style="8" customWidth="1"/>
    <col min="6906" max="6907" width="8.85546875" style="8"/>
    <col min="6908" max="6908" width="13.85546875" style="8" bestFit="1" customWidth="1"/>
    <col min="6909" max="7101" width="8.85546875" style="8"/>
    <col min="7102" max="7102" width="43.42578125" style="8" customWidth="1"/>
    <col min="7103" max="7109" width="18.85546875" style="8" customWidth="1"/>
    <col min="7110" max="7110" width="15.42578125" style="8" customWidth="1"/>
    <col min="7111" max="7111" width="12.140625" style="8" customWidth="1"/>
    <col min="7112" max="7112" width="14.28515625" style="8" customWidth="1"/>
    <col min="7113" max="7113" width="12.28515625" style="8" customWidth="1"/>
    <col min="7114" max="7114" width="12.85546875" style="8" customWidth="1"/>
    <col min="7115" max="7116" width="12.42578125" style="8" customWidth="1"/>
    <col min="7117" max="7117" width="12.28515625" style="8" customWidth="1"/>
    <col min="7118" max="7123" width="11.42578125" style="8" bestFit="1" customWidth="1"/>
    <col min="7124" max="7124" width="13.85546875" style="8" bestFit="1" customWidth="1"/>
    <col min="7125" max="7129" width="11.42578125" style="8" bestFit="1" customWidth="1"/>
    <col min="7130" max="7130" width="11.7109375" style="8" customWidth="1"/>
    <col min="7131" max="7131" width="13.42578125" style="8" bestFit="1" customWidth="1"/>
    <col min="7132" max="7133" width="11.42578125" style="8" bestFit="1" customWidth="1"/>
    <col min="7134" max="7134" width="13.85546875" style="8" bestFit="1" customWidth="1"/>
    <col min="7135" max="7140" width="11.42578125" style="8" bestFit="1" customWidth="1"/>
    <col min="7141" max="7143" width="11.28515625" style="8" bestFit="1" customWidth="1"/>
    <col min="7144" max="7144" width="13.85546875" style="8" bestFit="1" customWidth="1"/>
    <col min="7145" max="7149" width="11.28515625" style="8" bestFit="1" customWidth="1"/>
    <col min="7150" max="7150" width="13.42578125" style="8" customWidth="1"/>
    <col min="7151" max="7151" width="11.28515625" style="8" bestFit="1" customWidth="1"/>
    <col min="7152" max="7152" width="15.140625" style="8" customWidth="1"/>
    <col min="7153" max="7153" width="13.140625" style="8" customWidth="1"/>
    <col min="7154" max="7154" width="15.85546875" style="8" customWidth="1"/>
    <col min="7155" max="7155" width="14.85546875" style="8" customWidth="1"/>
    <col min="7156" max="7156" width="19.140625" style="8" customWidth="1"/>
    <col min="7157" max="7157" width="14" style="8" customWidth="1"/>
    <col min="7158" max="7158" width="15.85546875" style="8" customWidth="1"/>
    <col min="7159" max="7159" width="17" style="8" customWidth="1"/>
    <col min="7160" max="7160" width="16.140625" style="8" customWidth="1"/>
    <col min="7161" max="7161" width="17.28515625" style="8" customWidth="1"/>
    <col min="7162" max="7163" width="8.85546875" style="8"/>
    <col min="7164" max="7164" width="13.85546875" style="8" bestFit="1" customWidth="1"/>
    <col min="7165" max="7357" width="8.85546875" style="8"/>
    <col min="7358" max="7358" width="43.42578125" style="8" customWidth="1"/>
    <col min="7359" max="7365" width="18.85546875" style="8" customWidth="1"/>
    <col min="7366" max="7366" width="15.42578125" style="8" customWidth="1"/>
    <col min="7367" max="7367" width="12.140625" style="8" customWidth="1"/>
    <col min="7368" max="7368" width="14.28515625" style="8" customWidth="1"/>
    <col min="7369" max="7369" width="12.28515625" style="8" customWidth="1"/>
    <col min="7370" max="7370" width="12.85546875" style="8" customWidth="1"/>
    <col min="7371" max="7372" width="12.42578125" style="8" customWidth="1"/>
    <col min="7373" max="7373" width="12.28515625" style="8" customWidth="1"/>
    <col min="7374" max="7379" width="11.42578125" style="8" bestFit="1" customWidth="1"/>
    <col min="7380" max="7380" width="13.85546875" style="8" bestFit="1" customWidth="1"/>
    <col min="7381" max="7385" width="11.42578125" style="8" bestFit="1" customWidth="1"/>
    <col min="7386" max="7386" width="11.7109375" style="8" customWidth="1"/>
    <col min="7387" max="7387" width="13.42578125" style="8" bestFit="1" customWidth="1"/>
    <col min="7388" max="7389" width="11.42578125" style="8" bestFit="1" customWidth="1"/>
    <col min="7390" max="7390" width="13.85546875" style="8" bestFit="1" customWidth="1"/>
    <col min="7391" max="7396" width="11.42578125" style="8" bestFit="1" customWidth="1"/>
    <col min="7397" max="7399" width="11.28515625" style="8" bestFit="1" customWidth="1"/>
    <col min="7400" max="7400" width="13.85546875" style="8" bestFit="1" customWidth="1"/>
    <col min="7401" max="7405" width="11.28515625" style="8" bestFit="1" customWidth="1"/>
    <col min="7406" max="7406" width="13.42578125" style="8" customWidth="1"/>
    <col min="7407" max="7407" width="11.28515625" style="8" bestFit="1" customWidth="1"/>
    <col min="7408" max="7408" width="15.140625" style="8" customWidth="1"/>
    <col min="7409" max="7409" width="13.140625" style="8" customWidth="1"/>
    <col min="7410" max="7410" width="15.85546875" style="8" customWidth="1"/>
    <col min="7411" max="7411" width="14.85546875" style="8" customWidth="1"/>
    <col min="7412" max="7412" width="19.140625" style="8" customWidth="1"/>
    <col min="7413" max="7413" width="14" style="8" customWidth="1"/>
    <col min="7414" max="7414" width="15.85546875" style="8" customWidth="1"/>
    <col min="7415" max="7415" width="17" style="8" customWidth="1"/>
    <col min="7416" max="7416" width="16.140625" style="8" customWidth="1"/>
    <col min="7417" max="7417" width="17.28515625" style="8" customWidth="1"/>
    <col min="7418" max="7419" width="8.85546875" style="8"/>
    <col min="7420" max="7420" width="13.85546875" style="8" bestFit="1" customWidth="1"/>
    <col min="7421" max="7613" width="8.85546875" style="8"/>
    <col min="7614" max="7614" width="43.42578125" style="8" customWidth="1"/>
    <col min="7615" max="7621" width="18.85546875" style="8" customWidth="1"/>
    <col min="7622" max="7622" width="15.42578125" style="8" customWidth="1"/>
    <col min="7623" max="7623" width="12.140625" style="8" customWidth="1"/>
    <col min="7624" max="7624" width="14.28515625" style="8" customWidth="1"/>
    <col min="7625" max="7625" width="12.28515625" style="8" customWidth="1"/>
    <col min="7626" max="7626" width="12.85546875" style="8" customWidth="1"/>
    <col min="7627" max="7628" width="12.42578125" style="8" customWidth="1"/>
    <col min="7629" max="7629" width="12.28515625" style="8" customWidth="1"/>
    <col min="7630" max="7635" width="11.42578125" style="8" bestFit="1" customWidth="1"/>
    <col min="7636" max="7636" width="13.85546875" style="8" bestFit="1" customWidth="1"/>
    <col min="7637" max="7641" width="11.42578125" style="8" bestFit="1" customWidth="1"/>
    <col min="7642" max="7642" width="11.7109375" style="8" customWidth="1"/>
    <col min="7643" max="7643" width="13.42578125" style="8" bestFit="1" customWidth="1"/>
    <col min="7644" max="7645" width="11.42578125" style="8" bestFit="1" customWidth="1"/>
    <col min="7646" max="7646" width="13.85546875" style="8" bestFit="1" customWidth="1"/>
    <col min="7647" max="7652" width="11.42578125" style="8" bestFit="1" customWidth="1"/>
    <col min="7653" max="7655" width="11.28515625" style="8" bestFit="1" customWidth="1"/>
    <col min="7656" max="7656" width="13.85546875" style="8" bestFit="1" customWidth="1"/>
    <col min="7657" max="7661" width="11.28515625" style="8" bestFit="1" customWidth="1"/>
    <col min="7662" max="7662" width="13.42578125" style="8" customWidth="1"/>
    <col min="7663" max="7663" width="11.28515625" style="8" bestFit="1" customWidth="1"/>
    <col min="7664" max="7664" width="15.140625" style="8" customWidth="1"/>
    <col min="7665" max="7665" width="13.140625" style="8" customWidth="1"/>
    <col min="7666" max="7666" width="15.85546875" style="8" customWidth="1"/>
    <col min="7667" max="7667" width="14.85546875" style="8" customWidth="1"/>
    <col min="7668" max="7668" width="19.140625" style="8" customWidth="1"/>
    <col min="7669" max="7669" width="14" style="8" customWidth="1"/>
    <col min="7670" max="7670" width="15.85546875" style="8" customWidth="1"/>
    <col min="7671" max="7671" width="17" style="8" customWidth="1"/>
    <col min="7672" max="7672" width="16.140625" style="8" customWidth="1"/>
    <col min="7673" max="7673" width="17.28515625" style="8" customWidth="1"/>
    <col min="7674" max="7675" width="8.85546875" style="8"/>
    <col min="7676" max="7676" width="13.85546875" style="8" bestFit="1" customWidth="1"/>
    <col min="7677" max="7869" width="8.85546875" style="8"/>
    <col min="7870" max="7870" width="43.42578125" style="8" customWidth="1"/>
    <col min="7871" max="7877" width="18.85546875" style="8" customWidth="1"/>
    <col min="7878" max="7878" width="15.42578125" style="8" customWidth="1"/>
    <col min="7879" max="7879" width="12.140625" style="8" customWidth="1"/>
    <col min="7880" max="7880" width="14.28515625" style="8" customWidth="1"/>
    <col min="7881" max="7881" width="12.28515625" style="8" customWidth="1"/>
    <col min="7882" max="7882" width="12.85546875" style="8" customWidth="1"/>
    <col min="7883" max="7884" width="12.42578125" style="8" customWidth="1"/>
    <col min="7885" max="7885" width="12.28515625" style="8" customWidth="1"/>
    <col min="7886" max="7891" width="11.42578125" style="8" bestFit="1" customWidth="1"/>
    <col min="7892" max="7892" width="13.85546875" style="8" bestFit="1" customWidth="1"/>
    <col min="7893" max="7897" width="11.42578125" style="8" bestFit="1" customWidth="1"/>
    <col min="7898" max="7898" width="11.7109375" style="8" customWidth="1"/>
    <col min="7899" max="7899" width="13.42578125" style="8" bestFit="1" customWidth="1"/>
    <col min="7900" max="7901" width="11.42578125" style="8" bestFit="1" customWidth="1"/>
    <col min="7902" max="7902" width="13.85546875" style="8" bestFit="1" customWidth="1"/>
    <col min="7903" max="7908" width="11.42578125" style="8" bestFit="1" customWidth="1"/>
    <col min="7909" max="7911" width="11.28515625" style="8" bestFit="1" customWidth="1"/>
    <col min="7912" max="7912" width="13.85546875" style="8" bestFit="1" customWidth="1"/>
    <col min="7913" max="7917" width="11.28515625" style="8" bestFit="1" customWidth="1"/>
    <col min="7918" max="7918" width="13.42578125" style="8" customWidth="1"/>
    <col min="7919" max="7919" width="11.28515625" style="8" bestFit="1" customWidth="1"/>
    <col min="7920" max="7920" width="15.140625" style="8" customWidth="1"/>
    <col min="7921" max="7921" width="13.140625" style="8" customWidth="1"/>
    <col min="7922" max="7922" width="15.85546875" style="8" customWidth="1"/>
    <col min="7923" max="7923" width="14.85546875" style="8" customWidth="1"/>
    <col min="7924" max="7924" width="19.140625" style="8" customWidth="1"/>
    <col min="7925" max="7925" width="14" style="8" customWidth="1"/>
    <col min="7926" max="7926" width="15.85546875" style="8" customWidth="1"/>
    <col min="7927" max="7927" width="17" style="8" customWidth="1"/>
    <col min="7928" max="7928" width="16.140625" style="8" customWidth="1"/>
    <col min="7929" max="7929" width="17.28515625" style="8" customWidth="1"/>
    <col min="7930" max="7931" width="8.85546875" style="8"/>
    <col min="7932" max="7932" width="13.85546875" style="8" bestFit="1" customWidth="1"/>
    <col min="7933" max="8125" width="8.85546875" style="8"/>
    <col min="8126" max="8126" width="43.42578125" style="8" customWidth="1"/>
    <col min="8127" max="8133" width="18.85546875" style="8" customWidth="1"/>
    <col min="8134" max="8134" width="15.42578125" style="8" customWidth="1"/>
    <col min="8135" max="8135" width="12.140625" style="8" customWidth="1"/>
    <col min="8136" max="8136" width="14.28515625" style="8" customWidth="1"/>
    <col min="8137" max="8137" width="12.28515625" style="8" customWidth="1"/>
    <col min="8138" max="8138" width="12.85546875" style="8" customWidth="1"/>
    <col min="8139" max="8140" width="12.42578125" style="8" customWidth="1"/>
    <col min="8141" max="8141" width="12.28515625" style="8" customWidth="1"/>
    <col min="8142" max="8147" width="11.42578125" style="8" bestFit="1" customWidth="1"/>
    <col min="8148" max="8148" width="13.85546875" style="8" bestFit="1" customWidth="1"/>
    <col min="8149" max="8153" width="11.42578125" style="8" bestFit="1" customWidth="1"/>
    <col min="8154" max="8154" width="11.7109375" style="8" customWidth="1"/>
    <col min="8155" max="8155" width="13.42578125" style="8" bestFit="1" customWidth="1"/>
    <col min="8156" max="8157" width="11.42578125" style="8" bestFit="1" customWidth="1"/>
    <col min="8158" max="8158" width="13.85546875" style="8" bestFit="1" customWidth="1"/>
    <col min="8159" max="8164" width="11.42578125" style="8" bestFit="1" customWidth="1"/>
    <col min="8165" max="8167" width="11.28515625" style="8" bestFit="1" customWidth="1"/>
    <col min="8168" max="8168" width="13.85546875" style="8" bestFit="1" customWidth="1"/>
    <col min="8169" max="8173" width="11.28515625" style="8" bestFit="1" customWidth="1"/>
    <col min="8174" max="8174" width="13.42578125" style="8" customWidth="1"/>
    <col min="8175" max="8175" width="11.28515625" style="8" bestFit="1" customWidth="1"/>
    <col min="8176" max="8176" width="15.140625" style="8" customWidth="1"/>
    <col min="8177" max="8177" width="13.140625" style="8" customWidth="1"/>
    <col min="8178" max="8178" width="15.85546875" style="8" customWidth="1"/>
    <col min="8179" max="8179" width="14.85546875" style="8" customWidth="1"/>
    <col min="8180" max="8180" width="19.140625" style="8" customWidth="1"/>
    <col min="8181" max="8181" width="14" style="8" customWidth="1"/>
    <col min="8182" max="8182" width="15.85546875" style="8" customWidth="1"/>
    <col min="8183" max="8183" width="17" style="8" customWidth="1"/>
    <col min="8184" max="8184" width="16.140625" style="8" customWidth="1"/>
    <col min="8185" max="8185" width="17.28515625" style="8" customWidth="1"/>
    <col min="8186" max="8187" width="8.85546875" style="8"/>
    <col min="8188" max="8188" width="13.85546875" style="8" bestFit="1" customWidth="1"/>
    <col min="8189" max="8381" width="8.85546875" style="8"/>
    <col min="8382" max="8382" width="43.42578125" style="8" customWidth="1"/>
    <col min="8383" max="8389" width="18.85546875" style="8" customWidth="1"/>
    <col min="8390" max="8390" width="15.42578125" style="8" customWidth="1"/>
    <col min="8391" max="8391" width="12.140625" style="8" customWidth="1"/>
    <col min="8392" max="8392" width="14.28515625" style="8" customWidth="1"/>
    <col min="8393" max="8393" width="12.28515625" style="8" customWidth="1"/>
    <col min="8394" max="8394" width="12.85546875" style="8" customWidth="1"/>
    <col min="8395" max="8396" width="12.42578125" style="8" customWidth="1"/>
    <col min="8397" max="8397" width="12.28515625" style="8" customWidth="1"/>
    <col min="8398" max="8403" width="11.42578125" style="8" bestFit="1" customWidth="1"/>
    <col min="8404" max="8404" width="13.85546875" style="8" bestFit="1" customWidth="1"/>
    <col min="8405" max="8409" width="11.42578125" style="8" bestFit="1" customWidth="1"/>
    <col min="8410" max="8410" width="11.7109375" style="8" customWidth="1"/>
    <col min="8411" max="8411" width="13.42578125" style="8" bestFit="1" customWidth="1"/>
    <col min="8412" max="8413" width="11.42578125" style="8" bestFit="1" customWidth="1"/>
    <col min="8414" max="8414" width="13.85546875" style="8" bestFit="1" customWidth="1"/>
    <col min="8415" max="8420" width="11.42578125" style="8" bestFit="1" customWidth="1"/>
    <col min="8421" max="8423" width="11.28515625" style="8" bestFit="1" customWidth="1"/>
    <col min="8424" max="8424" width="13.85546875" style="8" bestFit="1" customWidth="1"/>
    <col min="8425" max="8429" width="11.28515625" style="8" bestFit="1" customWidth="1"/>
    <col min="8430" max="8430" width="13.42578125" style="8" customWidth="1"/>
    <col min="8431" max="8431" width="11.28515625" style="8" bestFit="1" customWidth="1"/>
    <col min="8432" max="8432" width="15.140625" style="8" customWidth="1"/>
    <col min="8433" max="8433" width="13.140625" style="8" customWidth="1"/>
    <col min="8434" max="8434" width="15.85546875" style="8" customWidth="1"/>
    <col min="8435" max="8435" width="14.85546875" style="8" customWidth="1"/>
    <col min="8436" max="8436" width="19.140625" style="8" customWidth="1"/>
    <col min="8437" max="8437" width="14" style="8" customWidth="1"/>
    <col min="8438" max="8438" width="15.85546875" style="8" customWidth="1"/>
    <col min="8439" max="8439" width="17" style="8" customWidth="1"/>
    <col min="8440" max="8440" width="16.140625" style="8" customWidth="1"/>
    <col min="8441" max="8441" width="17.28515625" style="8" customWidth="1"/>
    <col min="8442" max="8443" width="8.85546875" style="8"/>
    <col min="8444" max="8444" width="13.85546875" style="8" bestFit="1" customWidth="1"/>
    <col min="8445" max="8637" width="8.85546875" style="8"/>
    <col min="8638" max="8638" width="43.42578125" style="8" customWidth="1"/>
    <col min="8639" max="8645" width="18.85546875" style="8" customWidth="1"/>
    <col min="8646" max="8646" width="15.42578125" style="8" customWidth="1"/>
    <col min="8647" max="8647" width="12.140625" style="8" customWidth="1"/>
    <col min="8648" max="8648" width="14.28515625" style="8" customWidth="1"/>
    <col min="8649" max="8649" width="12.28515625" style="8" customWidth="1"/>
    <col min="8650" max="8650" width="12.85546875" style="8" customWidth="1"/>
    <col min="8651" max="8652" width="12.42578125" style="8" customWidth="1"/>
    <col min="8653" max="8653" width="12.28515625" style="8" customWidth="1"/>
    <col min="8654" max="8659" width="11.42578125" style="8" bestFit="1" customWidth="1"/>
    <col min="8660" max="8660" width="13.85546875" style="8" bestFit="1" customWidth="1"/>
    <col min="8661" max="8665" width="11.42578125" style="8" bestFit="1" customWidth="1"/>
    <col min="8666" max="8666" width="11.7109375" style="8" customWidth="1"/>
    <col min="8667" max="8667" width="13.42578125" style="8" bestFit="1" customWidth="1"/>
    <col min="8668" max="8669" width="11.42578125" style="8" bestFit="1" customWidth="1"/>
    <col min="8670" max="8670" width="13.85546875" style="8" bestFit="1" customWidth="1"/>
    <col min="8671" max="8676" width="11.42578125" style="8" bestFit="1" customWidth="1"/>
    <col min="8677" max="8679" width="11.28515625" style="8" bestFit="1" customWidth="1"/>
    <col min="8680" max="8680" width="13.85546875" style="8" bestFit="1" customWidth="1"/>
    <col min="8681" max="8685" width="11.28515625" style="8" bestFit="1" customWidth="1"/>
    <col min="8686" max="8686" width="13.42578125" style="8" customWidth="1"/>
    <col min="8687" max="8687" width="11.28515625" style="8" bestFit="1" customWidth="1"/>
    <col min="8688" max="8688" width="15.140625" style="8" customWidth="1"/>
    <col min="8689" max="8689" width="13.140625" style="8" customWidth="1"/>
    <col min="8690" max="8690" width="15.85546875" style="8" customWidth="1"/>
    <col min="8691" max="8691" width="14.85546875" style="8" customWidth="1"/>
    <col min="8692" max="8692" width="19.140625" style="8" customWidth="1"/>
    <col min="8693" max="8693" width="14" style="8" customWidth="1"/>
    <col min="8694" max="8694" width="15.85546875" style="8" customWidth="1"/>
    <col min="8695" max="8695" width="17" style="8" customWidth="1"/>
    <col min="8696" max="8696" width="16.140625" style="8" customWidth="1"/>
    <col min="8697" max="8697" width="17.28515625" style="8" customWidth="1"/>
    <col min="8698" max="8699" width="8.85546875" style="8"/>
    <col min="8700" max="8700" width="13.85546875" style="8" bestFit="1" customWidth="1"/>
    <col min="8701" max="8893" width="8.85546875" style="8"/>
    <col min="8894" max="8894" width="43.42578125" style="8" customWidth="1"/>
    <col min="8895" max="8901" width="18.85546875" style="8" customWidth="1"/>
    <col min="8902" max="8902" width="15.42578125" style="8" customWidth="1"/>
    <col min="8903" max="8903" width="12.140625" style="8" customWidth="1"/>
    <col min="8904" max="8904" width="14.28515625" style="8" customWidth="1"/>
    <col min="8905" max="8905" width="12.28515625" style="8" customWidth="1"/>
    <col min="8906" max="8906" width="12.85546875" style="8" customWidth="1"/>
    <col min="8907" max="8908" width="12.42578125" style="8" customWidth="1"/>
    <col min="8909" max="8909" width="12.28515625" style="8" customWidth="1"/>
    <col min="8910" max="8915" width="11.42578125" style="8" bestFit="1" customWidth="1"/>
    <col min="8916" max="8916" width="13.85546875" style="8" bestFit="1" customWidth="1"/>
    <col min="8917" max="8921" width="11.42578125" style="8" bestFit="1" customWidth="1"/>
    <col min="8922" max="8922" width="11.7109375" style="8" customWidth="1"/>
    <col min="8923" max="8923" width="13.42578125" style="8" bestFit="1" customWidth="1"/>
    <col min="8924" max="8925" width="11.42578125" style="8" bestFit="1" customWidth="1"/>
    <col min="8926" max="8926" width="13.85546875" style="8" bestFit="1" customWidth="1"/>
    <col min="8927" max="8932" width="11.42578125" style="8" bestFit="1" customWidth="1"/>
    <col min="8933" max="8935" width="11.28515625" style="8" bestFit="1" customWidth="1"/>
    <col min="8936" max="8936" width="13.85546875" style="8" bestFit="1" customWidth="1"/>
    <col min="8937" max="8941" width="11.28515625" style="8" bestFit="1" customWidth="1"/>
    <col min="8942" max="8942" width="13.42578125" style="8" customWidth="1"/>
    <col min="8943" max="8943" width="11.28515625" style="8" bestFit="1" customWidth="1"/>
    <col min="8944" max="8944" width="15.140625" style="8" customWidth="1"/>
    <col min="8945" max="8945" width="13.140625" style="8" customWidth="1"/>
    <col min="8946" max="8946" width="15.85546875" style="8" customWidth="1"/>
    <col min="8947" max="8947" width="14.85546875" style="8" customWidth="1"/>
    <col min="8948" max="8948" width="19.140625" style="8" customWidth="1"/>
    <col min="8949" max="8949" width="14" style="8" customWidth="1"/>
    <col min="8950" max="8950" width="15.85546875" style="8" customWidth="1"/>
    <col min="8951" max="8951" width="17" style="8" customWidth="1"/>
    <col min="8952" max="8952" width="16.140625" style="8" customWidth="1"/>
    <col min="8953" max="8953" width="17.28515625" style="8" customWidth="1"/>
    <col min="8954" max="8955" width="8.85546875" style="8"/>
    <col min="8956" max="8956" width="13.85546875" style="8" bestFit="1" customWidth="1"/>
    <col min="8957" max="9149" width="8.85546875" style="8"/>
    <col min="9150" max="9150" width="43.42578125" style="8" customWidth="1"/>
    <col min="9151" max="9157" width="18.85546875" style="8" customWidth="1"/>
    <col min="9158" max="9158" width="15.42578125" style="8" customWidth="1"/>
    <col min="9159" max="9159" width="12.140625" style="8" customWidth="1"/>
    <col min="9160" max="9160" width="14.28515625" style="8" customWidth="1"/>
    <col min="9161" max="9161" width="12.28515625" style="8" customWidth="1"/>
    <col min="9162" max="9162" width="12.85546875" style="8" customWidth="1"/>
    <col min="9163" max="9164" width="12.42578125" style="8" customWidth="1"/>
    <col min="9165" max="9165" width="12.28515625" style="8" customWidth="1"/>
    <col min="9166" max="9171" width="11.42578125" style="8" bestFit="1" customWidth="1"/>
    <col min="9172" max="9172" width="13.85546875" style="8" bestFit="1" customWidth="1"/>
    <col min="9173" max="9177" width="11.42578125" style="8" bestFit="1" customWidth="1"/>
    <col min="9178" max="9178" width="11.7109375" style="8" customWidth="1"/>
    <col min="9179" max="9179" width="13.42578125" style="8" bestFit="1" customWidth="1"/>
    <col min="9180" max="9181" width="11.42578125" style="8" bestFit="1" customWidth="1"/>
    <col min="9182" max="9182" width="13.85546875" style="8" bestFit="1" customWidth="1"/>
    <col min="9183" max="9188" width="11.42578125" style="8" bestFit="1" customWidth="1"/>
    <col min="9189" max="9191" width="11.28515625" style="8" bestFit="1" customWidth="1"/>
    <col min="9192" max="9192" width="13.85546875" style="8" bestFit="1" customWidth="1"/>
    <col min="9193" max="9197" width="11.28515625" style="8" bestFit="1" customWidth="1"/>
    <col min="9198" max="9198" width="13.42578125" style="8" customWidth="1"/>
    <col min="9199" max="9199" width="11.28515625" style="8" bestFit="1" customWidth="1"/>
    <col min="9200" max="9200" width="15.140625" style="8" customWidth="1"/>
    <col min="9201" max="9201" width="13.140625" style="8" customWidth="1"/>
    <col min="9202" max="9202" width="15.85546875" style="8" customWidth="1"/>
    <col min="9203" max="9203" width="14.85546875" style="8" customWidth="1"/>
    <col min="9204" max="9204" width="19.140625" style="8" customWidth="1"/>
    <col min="9205" max="9205" width="14" style="8" customWidth="1"/>
    <col min="9206" max="9206" width="15.85546875" style="8" customWidth="1"/>
    <col min="9207" max="9207" width="17" style="8" customWidth="1"/>
    <col min="9208" max="9208" width="16.140625" style="8" customWidth="1"/>
    <col min="9209" max="9209" width="17.28515625" style="8" customWidth="1"/>
    <col min="9210" max="9211" width="8.85546875" style="8"/>
    <col min="9212" max="9212" width="13.85546875" style="8" bestFit="1" customWidth="1"/>
    <col min="9213" max="9405" width="8.85546875" style="8"/>
    <col min="9406" max="9406" width="43.42578125" style="8" customWidth="1"/>
    <col min="9407" max="9413" width="18.85546875" style="8" customWidth="1"/>
    <col min="9414" max="9414" width="15.42578125" style="8" customWidth="1"/>
    <col min="9415" max="9415" width="12.140625" style="8" customWidth="1"/>
    <col min="9416" max="9416" width="14.28515625" style="8" customWidth="1"/>
    <col min="9417" max="9417" width="12.28515625" style="8" customWidth="1"/>
    <col min="9418" max="9418" width="12.85546875" style="8" customWidth="1"/>
    <col min="9419" max="9420" width="12.42578125" style="8" customWidth="1"/>
    <col min="9421" max="9421" width="12.28515625" style="8" customWidth="1"/>
    <col min="9422" max="9427" width="11.42578125" style="8" bestFit="1" customWidth="1"/>
    <col min="9428" max="9428" width="13.85546875" style="8" bestFit="1" customWidth="1"/>
    <col min="9429" max="9433" width="11.42578125" style="8" bestFit="1" customWidth="1"/>
    <col min="9434" max="9434" width="11.7109375" style="8" customWidth="1"/>
    <col min="9435" max="9435" width="13.42578125" style="8" bestFit="1" customWidth="1"/>
    <col min="9436" max="9437" width="11.42578125" style="8" bestFit="1" customWidth="1"/>
    <col min="9438" max="9438" width="13.85546875" style="8" bestFit="1" customWidth="1"/>
    <col min="9439" max="9444" width="11.42578125" style="8" bestFit="1" customWidth="1"/>
    <col min="9445" max="9447" width="11.28515625" style="8" bestFit="1" customWidth="1"/>
    <col min="9448" max="9448" width="13.85546875" style="8" bestFit="1" customWidth="1"/>
    <col min="9449" max="9453" width="11.28515625" style="8" bestFit="1" customWidth="1"/>
    <col min="9454" max="9454" width="13.42578125" style="8" customWidth="1"/>
    <col min="9455" max="9455" width="11.28515625" style="8" bestFit="1" customWidth="1"/>
    <col min="9456" max="9456" width="15.140625" style="8" customWidth="1"/>
    <col min="9457" max="9457" width="13.140625" style="8" customWidth="1"/>
    <col min="9458" max="9458" width="15.85546875" style="8" customWidth="1"/>
    <col min="9459" max="9459" width="14.85546875" style="8" customWidth="1"/>
    <col min="9460" max="9460" width="19.140625" style="8" customWidth="1"/>
    <col min="9461" max="9461" width="14" style="8" customWidth="1"/>
    <col min="9462" max="9462" width="15.85546875" style="8" customWidth="1"/>
    <col min="9463" max="9463" width="17" style="8" customWidth="1"/>
    <col min="9464" max="9464" width="16.140625" style="8" customWidth="1"/>
    <col min="9465" max="9465" width="17.28515625" style="8" customWidth="1"/>
    <col min="9466" max="9467" width="8.85546875" style="8"/>
    <col min="9468" max="9468" width="13.85546875" style="8" bestFit="1" customWidth="1"/>
    <col min="9469" max="9661" width="8.85546875" style="8"/>
    <col min="9662" max="9662" width="43.42578125" style="8" customWidth="1"/>
    <col min="9663" max="9669" width="18.85546875" style="8" customWidth="1"/>
    <col min="9670" max="9670" width="15.42578125" style="8" customWidth="1"/>
    <col min="9671" max="9671" width="12.140625" style="8" customWidth="1"/>
    <col min="9672" max="9672" width="14.28515625" style="8" customWidth="1"/>
    <col min="9673" max="9673" width="12.28515625" style="8" customWidth="1"/>
    <col min="9674" max="9674" width="12.85546875" style="8" customWidth="1"/>
    <col min="9675" max="9676" width="12.42578125" style="8" customWidth="1"/>
    <col min="9677" max="9677" width="12.28515625" style="8" customWidth="1"/>
    <col min="9678" max="9683" width="11.42578125" style="8" bestFit="1" customWidth="1"/>
    <col min="9684" max="9684" width="13.85546875" style="8" bestFit="1" customWidth="1"/>
    <col min="9685" max="9689" width="11.42578125" style="8" bestFit="1" customWidth="1"/>
    <col min="9690" max="9690" width="11.7109375" style="8" customWidth="1"/>
    <col min="9691" max="9691" width="13.42578125" style="8" bestFit="1" customWidth="1"/>
    <col min="9692" max="9693" width="11.42578125" style="8" bestFit="1" customWidth="1"/>
    <col min="9694" max="9694" width="13.85546875" style="8" bestFit="1" customWidth="1"/>
    <col min="9695" max="9700" width="11.42578125" style="8" bestFit="1" customWidth="1"/>
    <col min="9701" max="9703" width="11.28515625" style="8" bestFit="1" customWidth="1"/>
    <col min="9704" max="9704" width="13.85546875" style="8" bestFit="1" customWidth="1"/>
    <col min="9705" max="9709" width="11.28515625" style="8" bestFit="1" customWidth="1"/>
    <col min="9710" max="9710" width="13.42578125" style="8" customWidth="1"/>
    <col min="9711" max="9711" width="11.28515625" style="8" bestFit="1" customWidth="1"/>
    <col min="9712" max="9712" width="15.140625" style="8" customWidth="1"/>
    <col min="9713" max="9713" width="13.140625" style="8" customWidth="1"/>
    <col min="9714" max="9714" width="15.85546875" style="8" customWidth="1"/>
    <col min="9715" max="9715" width="14.85546875" style="8" customWidth="1"/>
    <col min="9716" max="9716" width="19.140625" style="8" customWidth="1"/>
    <col min="9717" max="9717" width="14" style="8" customWidth="1"/>
    <col min="9718" max="9718" width="15.85546875" style="8" customWidth="1"/>
    <col min="9719" max="9719" width="17" style="8" customWidth="1"/>
    <col min="9720" max="9720" width="16.140625" style="8" customWidth="1"/>
    <col min="9721" max="9721" width="17.28515625" style="8" customWidth="1"/>
    <col min="9722" max="9723" width="8.85546875" style="8"/>
    <col min="9724" max="9724" width="13.85546875" style="8" bestFit="1" customWidth="1"/>
    <col min="9725" max="9917" width="8.85546875" style="8"/>
    <col min="9918" max="9918" width="43.42578125" style="8" customWidth="1"/>
    <col min="9919" max="9925" width="18.85546875" style="8" customWidth="1"/>
    <col min="9926" max="9926" width="15.42578125" style="8" customWidth="1"/>
    <col min="9927" max="9927" width="12.140625" style="8" customWidth="1"/>
    <col min="9928" max="9928" width="14.28515625" style="8" customWidth="1"/>
    <col min="9929" max="9929" width="12.28515625" style="8" customWidth="1"/>
    <col min="9930" max="9930" width="12.85546875" style="8" customWidth="1"/>
    <col min="9931" max="9932" width="12.42578125" style="8" customWidth="1"/>
    <col min="9933" max="9933" width="12.28515625" style="8" customWidth="1"/>
    <col min="9934" max="9939" width="11.42578125" style="8" bestFit="1" customWidth="1"/>
    <col min="9940" max="9940" width="13.85546875" style="8" bestFit="1" customWidth="1"/>
    <col min="9941" max="9945" width="11.42578125" style="8" bestFit="1" customWidth="1"/>
    <col min="9946" max="9946" width="11.7109375" style="8" customWidth="1"/>
    <col min="9947" max="9947" width="13.42578125" style="8" bestFit="1" customWidth="1"/>
    <col min="9948" max="9949" width="11.42578125" style="8" bestFit="1" customWidth="1"/>
    <col min="9950" max="9950" width="13.85546875" style="8" bestFit="1" customWidth="1"/>
    <col min="9951" max="9956" width="11.42578125" style="8" bestFit="1" customWidth="1"/>
    <col min="9957" max="9959" width="11.28515625" style="8" bestFit="1" customWidth="1"/>
    <col min="9960" max="9960" width="13.85546875" style="8" bestFit="1" customWidth="1"/>
    <col min="9961" max="9965" width="11.28515625" style="8" bestFit="1" customWidth="1"/>
    <col min="9966" max="9966" width="13.42578125" style="8" customWidth="1"/>
    <col min="9967" max="9967" width="11.28515625" style="8" bestFit="1" customWidth="1"/>
    <col min="9968" max="9968" width="15.140625" style="8" customWidth="1"/>
    <col min="9969" max="9969" width="13.140625" style="8" customWidth="1"/>
    <col min="9970" max="9970" width="15.85546875" style="8" customWidth="1"/>
    <col min="9971" max="9971" width="14.85546875" style="8" customWidth="1"/>
    <col min="9972" max="9972" width="19.140625" style="8" customWidth="1"/>
    <col min="9973" max="9973" width="14" style="8" customWidth="1"/>
    <col min="9974" max="9974" width="15.85546875" style="8" customWidth="1"/>
    <col min="9975" max="9975" width="17" style="8" customWidth="1"/>
    <col min="9976" max="9976" width="16.140625" style="8" customWidth="1"/>
    <col min="9977" max="9977" width="17.28515625" style="8" customWidth="1"/>
    <col min="9978" max="9979" width="8.85546875" style="8"/>
    <col min="9980" max="9980" width="13.85546875" style="8" bestFit="1" customWidth="1"/>
    <col min="9981" max="10173" width="8.85546875" style="8"/>
    <col min="10174" max="10174" width="43.42578125" style="8" customWidth="1"/>
    <col min="10175" max="10181" width="18.85546875" style="8" customWidth="1"/>
    <col min="10182" max="10182" width="15.42578125" style="8" customWidth="1"/>
    <col min="10183" max="10183" width="12.140625" style="8" customWidth="1"/>
    <col min="10184" max="10184" width="14.28515625" style="8" customWidth="1"/>
    <col min="10185" max="10185" width="12.28515625" style="8" customWidth="1"/>
    <col min="10186" max="10186" width="12.85546875" style="8" customWidth="1"/>
    <col min="10187" max="10188" width="12.42578125" style="8" customWidth="1"/>
    <col min="10189" max="10189" width="12.28515625" style="8" customWidth="1"/>
    <col min="10190" max="10195" width="11.42578125" style="8" bestFit="1" customWidth="1"/>
    <col min="10196" max="10196" width="13.85546875" style="8" bestFit="1" customWidth="1"/>
    <col min="10197" max="10201" width="11.42578125" style="8" bestFit="1" customWidth="1"/>
    <col min="10202" max="10202" width="11.7109375" style="8" customWidth="1"/>
    <col min="10203" max="10203" width="13.42578125" style="8" bestFit="1" customWidth="1"/>
    <col min="10204" max="10205" width="11.42578125" style="8" bestFit="1" customWidth="1"/>
    <col min="10206" max="10206" width="13.85546875" style="8" bestFit="1" customWidth="1"/>
    <col min="10207" max="10212" width="11.42578125" style="8" bestFit="1" customWidth="1"/>
    <col min="10213" max="10215" width="11.28515625" style="8" bestFit="1" customWidth="1"/>
    <col min="10216" max="10216" width="13.85546875" style="8" bestFit="1" customWidth="1"/>
    <col min="10217" max="10221" width="11.28515625" style="8" bestFit="1" customWidth="1"/>
    <col min="10222" max="10222" width="13.42578125" style="8" customWidth="1"/>
    <col min="10223" max="10223" width="11.28515625" style="8" bestFit="1" customWidth="1"/>
    <col min="10224" max="10224" width="15.140625" style="8" customWidth="1"/>
    <col min="10225" max="10225" width="13.140625" style="8" customWidth="1"/>
    <col min="10226" max="10226" width="15.85546875" style="8" customWidth="1"/>
    <col min="10227" max="10227" width="14.85546875" style="8" customWidth="1"/>
    <col min="10228" max="10228" width="19.140625" style="8" customWidth="1"/>
    <col min="10229" max="10229" width="14" style="8" customWidth="1"/>
    <col min="10230" max="10230" width="15.85546875" style="8" customWidth="1"/>
    <col min="10231" max="10231" width="17" style="8" customWidth="1"/>
    <col min="10232" max="10232" width="16.140625" style="8" customWidth="1"/>
    <col min="10233" max="10233" width="17.28515625" style="8" customWidth="1"/>
    <col min="10234" max="10235" width="8.85546875" style="8"/>
    <col min="10236" max="10236" width="13.85546875" style="8" bestFit="1" customWidth="1"/>
    <col min="10237" max="10429" width="8.85546875" style="8"/>
    <col min="10430" max="10430" width="43.42578125" style="8" customWidth="1"/>
    <col min="10431" max="10437" width="18.85546875" style="8" customWidth="1"/>
    <col min="10438" max="10438" width="15.42578125" style="8" customWidth="1"/>
    <col min="10439" max="10439" width="12.140625" style="8" customWidth="1"/>
    <col min="10440" max="10440" width="14.28515625" style="8" customWidth="1"/>
    <col min="10441" max="10441" width="12.28515625" style="8" customWidth="1"/>
    <col min="10442" max="10442" width="12.85546875" style="8" customWidth="1"/>
    <col min="10443" max="10444" width="12.42578125" style="8" customWidth="1"/>
    <col min="10445" max="10445" width="12.28515625" style="8" customWidth="1"/>
    <col min="10446" max="10451" width="11.42578125" style="8" bestFit="1" customWidth="1"/>
    <col min="10452" max="10452" width="13.85546875" style="8" bestFit="1" customWidth="1"/>
    <col min="10453" max="10457" width="11.42578125" style="8" bestFit="1" customWidth="1"/>
    <col min="10458" max="10458" width="11.7109375" style="8" customWidth="1"/>
    <col min="10459" max="10459" width="13.42578125" style="8" bestFit="1" customWidth="1"/>
    <col min="10460" max="10461" width="11.42578125" style="8" bestFit="1" customWidth="1"/>
    <col min="10462" max="10462" width="13.85546875" style="8" bestFit="1" customWidth="1"/>
    <col min="10463" max="10468" width="11.42578125" style="8" bestFit="1" customWidth="1"/>
    <col min="10469" max="10471" width="11.28515625" style="8" bestFit="1" customWidth="1"/>
    <col min="10472" max="10472" width="13.85546875" style="8" bestFit="1" customWidth="1"/>
    <col min="10473" max="10477" width="11.28515625" style="8" bestFit="1" customWidth="1"/>
    <col min="10478" max="10478" width="13.42578125" style="8" customWidth="1"/>
    <col min="10479" max="10479" width="11.28515625" style="8" bestFit="1" customWidth="1"/>
    <col min="10480" max="10480" width="15.140625" style="8" customWidth="1"/>
    <col min="10481" max="10481" width="13.140625" style="8" customWidth="1"/>
    <col min="10482" max="10482" width="15.85546875" style="8" customWidth="1"/>
    <col min="10483" max="10483" width="14.85546875" style="8" customWidth="1"/>
    <col min="10484" max="10484" width="19.140625" style="8" customWidth="1"/>
    <col min="10485" max="10485" width="14" style="8" customWidth="1"/>
    <col min="10486" max="10486" width="15.85546875" style="8" customWidth="1"/>
    <col min="10487" max="10487" width="17" style="8" customWidth="1"/>
    <col min="10488" max="10488" width="16.140625" style="8" customWidth="1"/>
    <col min="10489" max="10489" width="17.28515625" style="8" customWidth="1"/>
    <col min="10490" max="10491" width="8.85546875" style="8"/>
    <col min="10492" max="10492" width="13.85546875" style="8" bestFit="1" customWidth="1"/>
    <col min="10493" max="10685" width="8.85546875" style="8"/>
    <col min="10686" max="10686" width="43.42578125" style="8" customWidth="1"/>
    <col min="10687" max="10693" width="18.85546875" style="8" customWidth="1"/>
    <col min="10694" max="10694" width="15.42578125" style="8" customWidth="1"/>
    <col min="10695" max="10695" width="12.140625" style="8" customWidth="1"/>
    <col min="10696" max="10696" width="14.28515625" style="8" customWidth="1"/>
    <col min="10697" max="10697" width="12.28515625" style="8" customWidth="1"/>
    <col min="10698" max="10698" width="12.85546875" style="8" customWidth="1"/>
    <col min="10699" max="10700" width="12.42578125" style="8" customWidth="1"/>
    <col min="10701" max="10701" width="12.28515625" style="8" customWidth="1"/>
    <col min="10702" max="10707" width="11.42578125" style="8" bestFit="1" customWidth="1"/>
    <col min="10708" max="10708" width="13.85546875" style="8" bestFit="1" customWidth="1"/>
    <col min="10709" max="10713" width="11.42578125" style="8" bestFit="1" customWidth="1"/>
    <col min="10714" max="10714" width="11.7109375" style="8" customWidth="1"/>
    <col min="10715" max="10715" width="13.42578125" style="8" bestFit="1" customWidth="1"/>
    <col min="10716" max="10717" width="11.42578125" style="8" bestFit="1" customWidth="1"/>
    <col min="10718" max="10718" width="13.85546875" style="8" bestFit="1" customWidth="1"/>
    <col min="10719" max="10724" width="11.42578125" style="8" bestFit="1" customWidth="1"/>
    <col min="10725" max="10727" width="11.28515625" style="8" bestFit="1" customWidth="1"/>
    <col min="10728" max="10728" width="13.85546875" style="8" bestFit="1" customWidth="1"/>
    <col min="10729" max="10733" width="11.28515625" style="8" bestFit="1" customWidth="1"/>
    <col min="10734" max="10734" width="13.42578125" style="8" customWidth="1"/>
    <col min="10735" max="10735" width="11.28515625" style="8" bestFit="1" customWidth="1"/>
    <col min="10736" max="10736" width="15.140625" style="8" customWidth="1"/>
    <col min="10737" max="10737" width="13.140625" style="8" customWidth="1"/>
    <col min="10738" max="10738" width="15.85546875" style="8" customWidth="1"/>
    <col min="10739" max="10739" width="14.85546875" style="8" customWidth="1"/>
    <col min="10740" max="10740" width="19.140625" style="8" customWidth="1"/>
    <col min="10741" max="10741" width="14" style="8" customWidth="1"/>
    <col min="10742" max="10742" width="15.85546875" style="8" customWidth="1"/>
    <col min="10743" max="10743" width="17" style="8" customWidth="1"/>
    <col min="10744" max="10744" width="16.140625" style="8" customWidth="1"/>
    <col min="10745" max="10745" width="17.28515625" style="8" customWidth="1"/>
    <col min="10746" max="10747" width="8.85546875" style="8"/>
    <col min="10748" max="10748" width="13.85546875" style="8" bestFit="1" customWidth="1"/>
    <col min="10749" max="10941" width="8.85546875" style="8"/>
    <col min="10942" max="10942" width="43.42578125" style="8" customWidth="1"/>
    <col min="10943" max="10949" width="18.85546875" style="8" customWidth="1"/>
    <col min="10950" max="10950" width="15.42578125" style="8" customWidth="1"/>
    <col min="10951" max="10951" width="12.140625" style="8" customWidth="1"/>
    <col min="10952" max="10952" width="14.28515625" style="8" customWidth="1"/>
    <col min="10953" max="10953" width="12.28515625" style="8" customWidth="1"/>
    <col min="10954" max="10954" width="12.85546875" style="8" customWidth="1"/>
    <col min="10955" max="10956" width="12.42578125" style="8" customWidth="1"/>
    <col min="10957" max="10957" width="12.28515625" style="8" customWidth="1"/>
    <col min="10958" max="10963" width="11.42578125" style="8" bestFit="1" customWidth="1"/>
    <col min="10964" max="10964" width="13.85546875" style="8" bestFit="1" customWidth="1"/>
    <col min="10965" max="10969" width="11.42578125" style="8" bestFit="1" customWidth="1"/>
    <col min="10970" max="10970" width="11.7109375" style="8" customWidth="1"/>
    <col min="10971" max="10971" width="13.42578125" style="8" bestFit="1" customWidth="1"/>
    <col min="10972" max="10973" width="11.42578125" style="8" bestFit="1" customWidth="1"/>
    <col min="10974" max="10974" width="13.85546875" style="8" bestFit="1" customWidth="1"/>
    <col min="10975" max="10980" width="11.42578125" style="8" bestFit="1" customWidth="1"/>
    <col min="10981" max="10983" width="11.28515625" style="8" bestFit="1" customWidth="1"/>
    <col min="10984" max="10984" width="13.85546875" style="8" bestFit="1" customWidth="1"/>
    <col min="10985" max="10989" width="11.28515625" style="8" bestFit="1" customWidth="1"/>
    <col min="10990" max="10990" width="13.42578125" style="8" customWidth="1"/>
    <col min="10991" max="10991" width="11.28515625" style="8" bestFit="1" customWidth="1"/>
    <col min="10992" max="10992" width="15.140625" style="8" customWidth="1"/>
    <col min="10993" max="10993" width="13.140625" style="8" customWidth="1"/>
    <col min="10994" max="10994" width="15.85546875" style="8" customWidth="1"/>
    <col min="10995" max="10995" width="14.85546875" style="8" customWidth="1"/>
    <col min="10996" max="10996" width="19.140625" style="8" customWidth="1"/>
    <col min="10997" max="10997" width="14" style="8" customWidth="1"/>
    <col min="10998" max="10998" width="15.85546875" style="8" customWidth="1"/>
    <col min="10999" max="10999" width="17" style="8" customWidth="1"/>
    <col min="11000" max="11000" width="16.140625" style="8" customWidth="1"/>
    <col min="11001" max="11001" width="17.28515625" style="8" customWidth="1"/>
    <col min="11002" max="11003" width="8.85546875" style="8"/>
    <col min="11004" max="11004" width="13.85546875" style="8" bestFit="1" customWidth="1"/>
    <col min="11005" max="11197" width="8.85546875" style="8"/>
    <col min="11198" max="11198" width="43.42578125" style="8" customWidth="1"/>
    <col min="11199" max="11205" width="18.85546875" style="8" customWidth="1"/>
    <col min="11206" max="11206" width="15.42578125" style="8" customWidth="1"/>
    <col min="11207" max="11207" width="12.140625" style="8" customWidth="1"/>
    <col min="11208" max="11208" width="14.28515625" style="8" customWidth="1"/>
    <col min="11209" max="11209" width="12.28515625" style="8" customWidth="1"/>
    <col min="11210" max="11210" width="12.85546875" style="8" customWidth="1"/>
    <col min="11211" max="11212" width="12.42578125" style="8" customWidth="1"/>
    <col min="11213" max="11213" width="12.28515625" style="8" customWidth="1"/>
    <col min="11214" max="11219" width="11.42578125" style="8" bestFit="1" customWidth="1"/>
    <col min="11220" max="11220" width="13.85546875" style="8" bestFit="1" customWidth="1"/>
    <col min="11221" max="11225" width="11.42578125" style="8" bestFit="1" customWidth="1"/>
    <col min="11226" max="11226" width="11.7109375" style="8" customWidth="1"/>
    <col min="11227" max="11227" width="13.42578125" style="8" bestFit="1" customWidth="1"/>
    <col min="11228" max="11229" width="11.42578125" style="8" bestFit="1" customWidth="1"/>
    <col min="11230" max="11230" width="13.85546875" style="8" bestFit="1" customWidth="1"/>
    <col min="11231" max="11236" width="11.42578125" style="8" bestFit="1" customWidth="1"/>
    <col min="11237" max="11239" width="11.28515625" style="8" bestFit="1" customWidth="1"/>
    <col min="11240" max="11240" width="13.85546875" style="8" bestFit="1" customWidth="1"/>
    <col min="11241" max="11245" width="11.28515625" style="8" bestFit="1" customWidth="1"/>
    <col min="11246" max="11246" width="13.42578125" style="8" customWidth="1"/>
    <col min="11247" max="11247" width="11.28515625" style="8" bestFit="1" customWidth="1"/>
    <col min="11248" max="11248" width="15.140625" style="8" customWidth="1"/>
    <col min="11249" max="11249" width="13.140625" style="8" customWidth="1"/>
    <col min="11250" max="11250" width="15.85546875" style="8" customWidth="1"/>
    <col min="11251" max="11251" width="14.85546875" style="8" customWidth="1"/>
    <col min="11252" max="11252" width="19.140625" style="8" customWidth="1"/>
    <col min="11253" max="11253" width="14" style="8" customWidth="1"/>
    <col min="11254" max="11254" width="15.85546875" style="8" customWidth="1"/>
    <col min="11255" max="11255" width="17" style="8" customWidth="1"/>
    <col min="11256" max="11256" width="16.140625" style="8" customWidth="1"/>
    <col min="11257" max="11257" width="17.28515625" style="8" customWidth="1"/>
    <col min="11258" max="11259" width="8.85546875" style="8"/>
    <col min="11260" max="11260" width="13.85546875" style="8" bestFit="1" customWidth="1"/>
    <col min="11261" max="11453" width="8.85546875" style="8"/>
    <col min="11454" max="11454" width="43.42578125" style="8" customWidth="1"/>
    <col min="11455" max="11461" width="18.85546875" style="8" customWidth="1"/>
    <col min="11462" max="11462" width="15.42578125" style="8" customWidth="1"/>
    <col min="11463" max="11463" width="12.140625" style="8" customWidth="1"/>
    <col min="11464" max="11464" width="14.28515625" style="8" customWidth="1"/>
    <col min="11465" max="11465" width="12.28515625" style="8" customWidth="1"/>
    <col min="11466" max="11466" width="12.85546875" style="8" customWidth="1"/>
    <col min="11467" max="11468" width="12.42578125" style="8" customWidth="1"/>
    <col min="11469" max="11469" width="12.28515625" style="8" customWidth="1"/>
    <col min="11470" max="11475" width="11.42578125" style="8" bestFit="1" customWidth="1"/>
    <col min="11476" max="11476" width="13.85546875" style="8" bestFit="1" customWidth="1"/>
    <col min="11477" max="11481" width="11.42578125" style="8" bestFit="1" customWidth="1"/>
    <col min="11482" max="11482" width="11.7109375" style="8" customWidth="1"/>
    <col min="11483" max="11483" width="13.42578125" style="8" bestFit="1" customWidth="1"/>
    <col min="11484" max="11485" width="11.42578125" style="8" bestFit="1" customWidth="1"/>
    <col min="11486" max="11486" width="13.85546875" style="8" bestFit="1" customWidth="1"/>
    <col min="11487" max="11492" width="11.42578125" style="8" bestFit="1" customWidth="1"/>
    <col min="11493" max="11495" width="11.28515625" style="8" bestFit="1" customWidth="1"/>
    <col min="11496" max="11496" width="13.85546875" style="8" bestFit="1" customWidth="1"/>
    <col min="11497" max="11501" width="11.28515625" style="8" bestFit="1" customWidth="1"/>
    <col min="11502" max="11502" width="13.42578125" style="8" customWidth="1"/>
    <col min="11503" max="11503" width="11.28515625" style="8" bestFit="1" customWidth="1"/>
    <col min="11504" max="11504" width="15.140625" style="8" customWidth="1"/>
    <col min="11505" max="11505" width="13.140625" style="8" customWidth="1"/>
    <col min="11506" max="11506" width="15.85546875" style="8" customWidth="1"/>
    <col min="11507" max="11507" width="14.85546875" style="8" customWidth="1"/>
    <col min="11508" max="11508" width="19.140625" style="8" customWidth="1"/>
    <col min="11509" max="11509" width="14" style="8" customWidth="1"/>
    <col min="11510" max="11510" width="15.85546875" style="8" customWidth="1"/>
    <col min="11511" max="11511" width="17" style="8" customWidth="1"/>
    <col min="11512" max="11512" width="16.140625" style="8" customWidth="1"/>
    <col min="11513" max="11513" width="17.28515625" style="8" customWidth="1"/>
    <col min="11514" max="11515" width="8.85546875" style="8"/>
    <col min="11516" max="11516" width="13.85546875" style="8" bestFit="1" customWidth="1"/>
    <col min="11517" max="11709" width="8.85546875" style="8"/>
    <col min="11710" max="11710" width="43.42578125" style="8" customWidth="1"/>
    <col min="11711" max="11717" width="18.85546875" style="8" customWidth="1"/>
    <col min="11718" max="11718" width="15.42578125" style="8" customWidth="1"/>
    <col min="11719" max="11719" width="12.140625" style="8" customWidth="1"/>
    <col min="11720" max="11720" width="14.28515625" style="8" customWidth="1"/>
    <col min="11721" max="11721" width="12.28515625" style="8" customWidth="1"/>
    <col min="11722" max="11722" width="12.85546875" style="8" customWidth="1"/>
    <col min="11723" max="11724" width="12.42578125" style="8" customWidth="1"/>
    <col min="11725" max="11725" width="12.28515625" style="8" customWidth="1"/>
    <col min="11726" max="11731" width="11.42578125" style="8" bestFit="1" customWidth="1"/>
    <col min="11732" max="11732" width="13.85546875" style="8" bestFit="1" customWidth="1"/>
    <col min="11733" max="11737" width="11.42578125" style="8" bestFit="1" customWidth="1"/>
    <col min="11738" max="11738" width="11.7109375" style="8" customWidth="1"/>
    <col min="11739" max="11739" width="13.42578125" style="8" bestFit="1" customWidth="1"/>
    <col min="11740" max="11741" width="11.42578125" style="8" bestFit="1" customWidth="1"/>
    <col min="11742" max="11742" width="13.85546875" style="8" bestFit="1" customWidth="1"/>
    <col min="11743" max="11748" width="11.42578125" style="8" bestFit="1" customWidth="1"/>
    <col min="11749" max="11751" width="11.28515625" style="8" bestFit="1" customWidth="1"/>
    <col min="11752" max="11752" width="13.85546875" style="8" bestFit="1" customWidth="1"/>
    <col min="11753" max="11757" width="11.28515625" style="8" bestFit="1" customWidth="1"/>
    <col min="11758" max="11758" width="13.42578125" style="8" customWidth="1"/>
    <col min="11759" max="11759" width="11.28515625" style="8" bestFit="1" customWidth="1"/>
    <col min="11760" max="11760" width="15.140625" style="8" customWidth="1"/>
    <col min="11761" max="11761" width="13.140625" style="8" customWidth="1"/>
    <col min="11762" max="11762" width="15.85546875" style="8" customWidth="1"/>
    <col min="11763" max="11763" width="14.85546875" style="8" customWidth="1"/>
    <col min="11764" max="11764" width="19.140625" style="8" customWidth="1"/>
    <col min="11765" max="11765" width="14" style="8" customWidth="1"/>
    <col min="11766" max="11766" width="15.85546875" style="8" customWidth="1"/>
    <col min="11767" max="11767" width="17" style="8" customWidth="1"/>
    <col min="11768" max="11768" width="16.140625" style="8" customWidth="1"/>
    <col min="11769" max="11769" width="17.28515625" style="8" customWidth="1"/>
    <col min="11770" max="11771" width="8.85546875" style="8"/>
    <col min="11772" max="11772" width="13.85546875" style="8" bestFit="1" customWidth="1"/>
    <col min="11773" max="11965" width="8.85546875" style="8"/>
    <col min="11966" max="11966" width="43.42578125" style="8" customWidth="1"/>
    <col min="11967" max="11973" width="18.85546875" style="8" customWidth="1"/>
    <col min="11974" max="11974" width="15.42578125" style="8" customWidth="1"/>
    <col min="11975" max="11975" width="12.140625" style="8" customWidth="1"/>
    <col min="11976" max="11976" width="14.28515625" style="8" customWidth="1"/>
    <col min="11977" max="11977" width="12.28515625" style="8" customWidth="1"/>
    <col min="11978" max="11978" width="12.85546875" style="8" customWidth="1"/>
    <col min="11979" max="11980" width="12.42578125" style="8" customWidth="1"/>
    <col min="11981" max="11981" width="12.28515625" style="8" customWidth="1"/>
    <col min="11982" max="11987" width="11.42578125" style="8" bestFit="1" customWidth="1"/>
    <col min="11988" max="11988" width="13.85546875" style="8" bestFit="1" customWidth="1"/>
    <col min="11989" max="11993" width="11.42578125" style="8" bestFit="1" customWidth="1"/>
    <col min="11994" max="11994" width="11.7109375" style="8" customWidth="1"/>
    <col min="11995" max="11995" width="13.42578125" style="8" bestFit="1" customWidth="1"/>
    <col min="11996" max="11997" width="11.42578125" style="8" bestFit="1" customWidth="1"/>
    <col min="11998" max="11998" width="13.85546875" style="8" bestFit="1" customWidth="1"/>
    <col min="11999" max="12004" width="11.42578125" style="8" bestFit="1" customWidth="1"/>
    <col min="12005" max="12007" width="11.28515625" style="8" bestFit="1" customWidth="1"/>
    <col min="12008" max="12008" width="13.85546875" style="8" bestFit="1" customWidth="1"/>
    <col min="12009" max="12013" width="11.28515625" style="8" bestFit="1" customWidth="1"/>
    <col min="12014" max="12014" width="13.42578125" style="8" customWidth="1"/>
    <col min="12015" max="12015" width="11.28515625" style="8" bestFit="1" customWidth="1"/>
    <col min="12016" max="12016" width="15.140625" style="8" customWidth="1"/>
    <col min="12017" max="12017" width="13.140625" style="8" customWidth="1"/>
    <col min="12018" max="12018" width="15.85546875" style="8" customWidth="1"/>
    <col min="12019" max="12019" width="14.85546875" style="8" customWidth="1"/>
    <col min="12020" max="12020" width="19.140625" style="8" customWidth="1"/>
    <col min="12021" max="12021" width="14" style="8" customWidth="1"/>
    <col min="12022" max="12022" width="15.85546875" style="8" customWidth="1"/>
    <col min="12023" max="12023" width="17" style="8" customWidth="1"/>
    <col min="12024" max="12024" width="16.140625" style="8" customWidth="1"/>
    <col min="12025" max="12025" width="17.28515625" style="8" customWidth="1"/>
    <col min="12026" max="12027" width="8.85546875" style="8"/>
    <col min="12028" max="12028" width="13.85546875" style="8" bestFit="1" customWidth="1"/>
    <col min="12029" max="12221" width="8.85546875" style="8"/>
    <col min="12222" max="12222" width="43.42578125" style="8" customWidth="1"/>
    <col min="12223" max="12229" width="18.85546875" style="8" customWidth="1"/>
    <col min="12230" max="12230" width="15.42578125" style="8" customWidth="1"/>
    <col min="12231" max="12231" width="12.140625" style="8" customWidth="1"/>
    <col min="12232" max="12232" width="14.28515625" style="8" customWidth="1"/>
    <col min="12233" max="12233" width="12.28515625" style="8" customWidth="1"/>
    <col min="12234" max="12234" width="12.85546875" style="8" customWidth="1"/>
    <col min="12235" max="12236" width="12.42578125" style="8" customWidth="1"/>
    <col min="12237" max="12237" width="12.28515625" style="8" customWidth="1"/>
    <col min="12238" max="12243" width="11.42578125" style="8" bestFit="1" customWidth="1"/>
    <col min="12244" max="12244" width="13.85546875" style="8" bestFit="1" customWidth="1"/>
    <col min="12245" max="12249" width="11.42578125" style="8" bestFit="1" customWidth="1"/>
    <col min="12250" max="12250" width="11.7109375" style="8" customWidth="1"/>
    <col min="12251" max="12251" width="13.42578125" style="8" bestFit="1" customWidth="1"/>
    <col min="12252" max="12253" width="11.42578125" style="8" bestFit="1" customWidth="1"/>
    <col min="12254" max="12254" width="13.85546875" style="8" bestFit="1" customWidth="1"/>
    <col min="12255" max="12260" width="11.42578125" style="8" bestFit="1" customWidth="1"/>
    <col min="12261" max="12263" width="11.28515625" style="8" bestFit="1" customWidth="1"/>
    <col min="12264" max="12264" width="13.85546875" style="8" bestFit="1" customWidth="1"/>
    <col min="12265" max="12269" width="11.28515625" style="8" bestFit="1" customWidth="1"/>
    <col min="12270" max="12270" width="13.42578125" style="8" customWidth="1"/>
    <col min="12271" max="12271" width="11.28515625" style="8" bestFit="1" customWidth="1"/>
    <col min="12272" max="12272" width="15.140625" style="8" customWidth="1"/>
    <col min="12273" max="12273" width="13.140625" style="8" customWidth="1"/>
    <col min="12274" max="12274" width="15.85546875" style="8" customWidth="1"/>
    <col min="12275" max="12275" width="14.85546875" style="8" customWidth="1"/>
    <col min="12276" max="12276" width="19.140625" style="8" customWidth="1"/>
    <col min="12277" max="12277" width="14" style="8" customWidth="1"/>
    <col min="12278" max="12278" width="15.85546875" style="8" customWidth="1"/>
    <col min="12279" max="12279" width="17" style="8" customWidth="1"/>
    <col min="12280" max="12280" width="16.140625" style="8" customWidth="1"/>
    <col min="12281" max="12281" width="17.28515625" style="8" customWidth="1"/>
    <col min="12282" max="12283" width="8.85546875" style="8"/>
    <col min="12284" max="12284" width="13.85546875" style="8" bestFit="1" customWidth="1"/>
    <col min="12285" max="12477" width="8.85546875" style="8"/>
    <col min="12478" max="12478" width="43.42578125" style="8" customWidth="1"/>
    <col min="12479" max="12485" width="18.85546875" style="8" customWidth="1"/>
    <col min="12486" max="12486" width="15.42578125" style="8" customWidth="1"/>
    <col min="12487" max="12487" width="12.140625" style="8" customWidth="1"/>
    <col min="12488" max="12488" width="14.28515625" style="8" customWidth="1"/>
    <col min="12489" max="12489" width="12.28515625" style="8" customWidth="1"/>
    <col min="12490" max="12490" width="12.85546875" style="8" customWidth="1"/>
    <col min="12491" max="12492" width="12.42578125" style="8" customWidth="1"/>
    <col min="12493" max="12493" width="12.28515625" style="8" customWidth="1"/>
    <col min="12494" max="12499" width="11.42578125" style="8" bestFit="1" customWidth="1"/>
    <col min="12500" max="12500" width="13.85546875" style="8" bestFit="1" customWidth="1"/>
    <col min="12501" max="12505" width="11.42578125" style="8" bestFit="1" customWidth="1"/>
    <col min="12506" max="12506" width="11.7109375" style="8" customWidth="1"/>
    <col min="12507" max="12507" width="13.42578125" style="8" bestFit="1" customWidth="1"/>
    <col min="12508" max="12509" width="11.42578125" style="8" bestFit="1" customWidth="1"/>
    <col min="12510" max="12510" width="13.85546875" style="8" bestFit="1" customWidth="1"/>
    <col min="12511" max="12516" width="11.42578125" style="8" bestFit="1" customWidth="1"/>
    <col min="12517" max="12519" width="11.28515625" style="8" bestFit="1" customWidth="1"/>
    <col min="12520" max="12520" width="13.85546875" style="8" bestFit="1" customWidth="1"/>
    <col min="12521" max="12525" width="11.28515625" style="8" bestFit="1" customWidth="1"/>
    <col min="12526" max="12526" width="13.42578125" style="8" customWidth="1"/>
    <col min="12527" max="12527" width="11.28515625" style="8" bestFit="1" customWidth="1"/>
    <col min="12528" max="12528" width="15.140625" style="8" customWidth="1"/>
    <col min="12529" max="12529" width="13.140625" style="8" customWidth="1"/>
    <col min="12530" max="12530" width="15.85546875" style="8" customWidth="1"/>
    <col min="12531" max="12531" width="14.85546875" style="8" customWidth="1"/>
    <col min="12532" max="12532" width="19.140625" style="8" customWidth="1"/>
    <col min="12533" max="12533" width="14" style="8" customWidth="1"/>
    <col min="12534" max="12534" width="15.85546875" style="8" customWidth="1"/>
    <col min="12535" max="12535" width="17" style="8" customWidth="1"/>
    <col min="12536" max="12536" width="16.140625" style="8" customWidth="1"/>
    <col min="12537" max="12537" width="17.28515625" style="8" customWidth="1"/>
    <col min="12538" max="12539" width="8.85546875" style="8"/>
    <col min="12540" max="12540" width="13.85546875" style="8" bestFit="1" customWidth="1"/>
    <col min="12541" max="12733" width="8.85546875" style="8"/>
    <col min="12734" max="12734" width="43.42578125" style="8" customWidth="1"/>
    <col min="12735" max="12741" width="18.85546875" style="8" customWidth="1"/>
    <col min="12742" max="12742" width="15.42578125" style="8" customWidth="1"/>
    <col min="12743" max="12743" width="12.140625" style="8" customWidth="1"/>
    <col min="12744" max="12744" width="14.28515625" style="8" customWidth="1"/>
    <col min="12745" max="12745" width="12.28515625" style="8" customWidth="1"/>
    <col min="12746" max="12746" width="12.85546875" style="8" customWidth="1"/>
    <col min="12747" max="12748" width="12.42578125" style="8" customWidth="1"/>
    <col min="12749" max="12749" width="12.28515625" style="8" customWidth="1"/>
    <col min="12750" max="12755" width="11.42578125" style="8" bestFit="1" customWidth="1"/>
    <col min="12756" max="12756" width="13.85546875" style="8" bestFit="1" customWidth="1"/>
    <col min="12757" max="12761" width="11.42578125" style="8" bestFit="1" customWidth="1"/>
    <col min="12762" max="12762" width="11.7109375" style="8" customWidth="1"/>
    <col min="12763" max="12763" width="13.42578125" style="8" bestFit="1" customWidth="1"/>
    <col min="12764" max="12765" width="11.42578125" style="8" bestFit="1" customWidth="1"/>
    <col min="12766" max="12766" width="13.85546875" style="8" bestFit="1" customWidth="1"/>
    <col min="12767" max="12772" width="11.42578125" style="8" bestFit="1" customWidth="1"/>
    <col min="12773" max="12775" width="11.28515625" style="8" bestFit="1" customWidth="1"/>
    <col min="12776" max="12776" width="13.85546875" style="8" bestFit="1" customWidth="1"/>
    <col min="12777" max="12781" width="11.28515625" style="8" bestFit="1" customWidth="1"/>
    <col min="12782" max="12782" width="13.42578125" style="8" customWidth="1"/>
    <col min="12783" max="12783" width="11.28515625" style="8" bestFit="1" customWidth="1"/>
    <col min="12784" max="12784" width="15.140625" style="8" customWidth="1"/>
    <col min="12785" max="12785" width="13.140625" style="8" customWidth="1"/>
    <col min="12786" max="12786" width="15.85546875" style="8" customWidth="1"/>
    <col min="12787" max="12787" width="14.85546875" style="8" customWidth="1"/>
    <col min="12788" max="12788" width="19.140625" style="8" customWidth="1"/>
    <col min="12789" max="12789" width="14" style="8" customWidth="1"/>
    <col min="12790" max="12790" width="15.85546875" style="8" customWidth="1"/>
    <col min="12791" max="12791" width="17" style="8" customWidth="1"/>
    <col min="12792" max="12792" width="16.140625" style="8" customWidth="1"/>
    <col min="12793" max="12793" width="17.28515625" style="8" customWidth="1"/>
    <col min="12794" max="12795" width="8.85546875" style="8"/>
    <col min="12796" max="12796" width="13.85546875" style="8" bestFit="1" customWidth="1"/>
    <col min="12797" max="12989" width="8.85546875" style="8"/>
    <col min="12990" max="12990" width="43.42578125" style="8" customWidth="1"/>
    <col min="12991" max="12997" width="18.85546875" style="8" customWidth="1"/>
    <col min="12998" max="12998" width="15.42578125" style="8" customWidth="1"/>
    <col min="12999" max="12999" width="12.140625" style="8" customWidth="1"/>
    <col min="13000" max="13000" width="14.28515625" style="8" customWidth="1"/>
    <col min="13001" max="13001" width="12.28515625" style="8" customWidth="1"/>
    <col min="13002" max="13002" width="12.85546875" style="8" customWidth="1"/>
    <col min="13003" max="13004" width="12.42578125" style="8" customWidth="1"/>
    <col min="13005" max="13005" width="12.28515625" style="8" customWidth="1"/>
    <col min="13006" max="13011" width="11.42578125" style="8" bestFit="1" customWidth="1"/>
    <col min="13012" max="13012" width="13.85546875" style="8" bestFit="1" customWidth="1"/>
    <col min="13013" max="13017" width="11.42578125" style="8" bestFit="1" customWidth="1"/>
    <col min="13018" max="13018" width="11.7109375" style="8" customWidth="1"/>
    <col min="13019" max="13019" width="13.42578125" style="8" bestFit="1" customWidth="1"/>
    <col min="13020" max="13021" width="11.42578125" style="8" bestFit="1" customWidth="1"/>
    <col min="13022" max="13022" width="13.85546875" style="8" bestFit="1" customWidth="1"/>
    <col min="13023" max="13028" width="11.42578125" style="8" bestFit="1" customWidth="1"/>
    <col min="13029" max="13031" width="11.28515625" style="8" bestFit="1" customWidth="1"/>
    <col min="13032" max="13032" width="13.85546875" style="8" bestFit="1" customWidth="1"/>
    <col min="13033" max="13037" width="11.28515625" style="8" bestFit="1" customWidth="1"/>
    <col min="13038" max="13038" width="13.42578125" style="8" customWidth="1"/>
    <col min="13039" max="13039" width="11.28515625" style="8" bestFit="1" customWidth="1"/>
    <col min="13040" max="13040" width="15.140625" style="8" customWidth="1"/>
    <col min="13041" max="13041" width="13.140625" style="8" customWidth="1"/>
    <col min="13042" max="13042" width="15.85546875" style="8" customWidth="1"/>
    <col min="13043" max="13043" width="14.85546875" style="8" customWidth="1"/>
    <col min="13044" max="13044" width="19.140625" style="8" customWidth="1"/>
    <col min="13045" max="13045" width="14" style="8" customWidth="1"/>
    <col min="13046" max="13046" width="15.85546875" style="8" customWidth="1"/>
    <col min="13047" max="13047" width="17" style="8" customWidth="1"/>
    <col min="13048" max="13048" width="16.140625" style="8" customWidth="1"/>
    <col min="13049" max="13049" width="17.28515625" style="8" customWidth="1"/>
    <col min="13050" max="13051" width="8.85546875" style="8"/>
    <col min="13052" max="13052" width="13.85546875" style="8" bestFit="1" customWidth="1"/>
    <col min="13053" max="13245" width="8.85546875" style="8"/>
    <col min="13246" max="13246" width="43.42578125" style="8" customWidth="1"/>
    <col min="13247" max="13253" width="18.85546875" style="8" customWidth="1"/>
    <col min="13254" max="13254" width="15.42578125" style="8" customWidth="1"/>
    <col min="13255" max="13255" width="12.140625" style="8" customWidth="1"/>
    <col min="13256" max="13256" width="14.28515625" style="8" customWidth="1"/>
    <col min="13257" max="13257" width="12.28515625" style="8" customWidth="1"/>
    <col min="13258" max="13258" width="12.85546875" style="8" customWidth="1"/>
    <col min="13259" max="13260" width="12.42578125" style="8" customWidth="1"/>
    <col min="13261" max="13261" width="12.28515625" style="8" customWidth="1"/>
    <col min="13262" max="13267" width="11.42578125" style="8" bestFit="1" customWidth="1"/>
    <col min="13268" max="13268" width="13.85546875" style="8" bestFit="1" customWidth="1"/>
    <col min="13269" max="13273" width="11.42578125" style="8" bestFit="1" customWidth="1"/>
    <col min="13274" max="13274" width="11.7109375" style="8" customWidth="1"/>
    <col min="13275" max="13275" width="13.42578125" style="8" bestFit="1" customWidth="1"/>
    <col min="13276" max="13277" width="11.42578125" style="8" bestFit="1" customWidth="1"/>
    <col min="13278" max="13278" width="13.85546875" style="8" bestFit="1" customWidth="1"/>
    <col min="13279" max="13284" width="11.42578125" style="8" bestFit="1" customWidth="1"/>
    <col min="13285" max="13287" width="11.28515625" style="8" bestFit="1" customWidth="1"/>
    <col min="13288" max="13288" width="13.85546875" style="8" bestFit="1" customWidth="1"/>
    <col min="13289" max="13293" width="11.28515625" style="8" bestFit="1" customWidth="1"/>
    <col min="13294" max="13294" width="13.42578125" style="8" customWidth="1"/>
    <col min="13295" max="13295" width="11.28515625" style="8" bestFit="1" customWidth="1"/>
    <col min="13296" max="13296" width="15.140625" style="8" customWidth="1"/>
    <col min="13297" max="13297" width="13.140625" style="8" customWidth="1"/>
    <col min="13298" max="13298" width="15.85546875" style="8" customWidth="1"/>
    <col min="13299" max="13299" width="14.85546875" style="8" customWidth="1"/>
    <col min="13300" max="13300" width="19.140625" style="8" customWidth="1"/>
    <col min="13301" max="13301" width="14" style="8" customWidth="1"/>
    <col min="13302" max="13302" width="15.85546875" style="8" customWidth="1"/>
    <col min="13303" max="13303" width="17" style="8" customWidth="1"/>
    <col min="13304" max="13304" width="16.140625" style="8" customWidth="1"/>
    <col min="13305" max="13305" width="17.28515625" style="8" customWidth="1"/>
    <col min="13306" max="13307" width="8.85546875" style="8"/>
    <col min="13308" max="13308" width="13.85546875" style="8" bestFit="1" customWidth="1"/>
    <col min="13309" max="13501" width="8.85546875" style="8"/>
    <col min="13502" max="13502" width="43.42578125" style="8" customWidth="1"/>
    <col min="13503" max="13509" width="18.85546875" style="8" customWidth="1"/>
    <col min="13510" max="13510" width="15.42578125" style="8" customWidth="1"/>
    <col min="13511" max="13511" width="12.140625" style="8" customWidth="1"/>
    <col min="13512" max="13512" width="14.28515625" style="8" customWidth="1"/>
    <col min="13513" max="13513" width="12.28515625" style="8" customWidth="1"/>
    <col min="13514" max="13514" width="12.85546875" style="8" customWidth="1"/>
    <col min="13515" max="13516" width="12.42578125" style="8" customWidth="1"/>
    <col min="13517" max="13517" width="12.28515625" style="8" customWidth="1"/>
    <col min="13518" max="13523" width="11.42578125" style="8" bestFit="1" customWidth="1"/>
    <col min="13524" max="13524" width="13.85546875" style="8" bestFit="1" customWidth="1"/>
    <col min="13525" max="13529" width="11.42578125" style="8" bestFit="1" customWidth="1"/>
    <col min="13530" max="13530" width="11.7109375" style="8" customWidth="1"/>
    <col min="13531" max="13531" width="13.42578125" style="8" bestFit="1" customWidth="1"/>
    <col min="13532" max="13533" width="11.42578125" style="8" bestFit="1" customWidth="1"/>
    <col min="13534" max="13534" width="13.85546875" style="8" bestFit="1" customWidth="1"/>
    <col min="13535" max="13540" width="11.42578125" style="8" bestFit="1" customWidth="1"/>
    <col min="13541" max="13543" width="11.28515625" style="8" bestFit="1" customWidth="1"/>
    <col min="13544" max="13544" width="13.85546875" style="8" bestFit="1" customWidth="1"/>
    <col min="13545" max="13549" width="11.28515625" style="8" bestFit="1" customWidth="1"/>
    <col min="13550" max="13550" width="13.42578125" style="8" customWidth="1"/>
    <col min="13551" max="13551" width="11.28515625" style="8" bestFit="1" customWidth="1"/>
    <col min="13552" max="13552" width="15.140625" style="8" customWidth="1"/>
    <col min="13553" max="13553" width="13.140625" style="8" customWidth="1"/>
    <col min="13554" max="13554" width="15.85546875" style="8" customWidth="1"/>
    <col min="13555" max="13555" width="14.85546875" style="8" customWidth="1"/>
    <col min="13556" max="13556" width="19.140625" style="8" customWidth="1"/>
    <col min="13557" max="13557" width="14" style="8" customWidth="1"/>
    <col min="13558" max="13558" width="15.85546875" style="8" customWidth="1"/>
    <col min="13559" max="13559" width="17" style="8" customWidth="1"/>
    <col min="13560" max="13560" width="16.140625" style="8" customWidth="1"/>
    <col min="13561" max="13561" width="17.28515625" style="8" customWidth="1"/>
    <col min="13562" max="13563" width="8.85546875" style="8"/>
    <col min="13564" max="13564" width="13.85546875" style="8" bestFit="1" customWidth="1"/>
    <col min="13565" max="13757" width="8.85546875" style="8"/>
    <col min="13758" max="13758" width="43.42578125" style="8" customWidth="1"/>
    <col min="13759" max="13765" width="18.85546875" style="8" customWidth="1"/>
    <col min="13766" max="13766" width="15.42578125" style="8" customWidth="1"/>
    <col min="13767" max="13767" width="12.140625" style="8" customWidth="1"/>
    <col min="13768" max="13768" width="14.28515625" style="8" customWidth="1"/>
    <col min="13769" max="13769" width="12.28515625" style="8" customWidth="1"/>
    <col min="13770" max="13770" width="12.85546875" style="8" customWidth="1"/>
    <col min="13771" max="13772" width="12.42578125" style="8" customWidth="1"/>
    <col min="13773" max="13773" width="12.28515625" style="8" customWidth="1"/>
    <col min="13774" max="13779" width="11.42578125" style="8" bestFit="1" customWidth="1"/>
    <col min="13780" max="13780" width="13.85546875" style="8" bestFit="1" customWidth="1"/>
    <col min="13781" max="13785" width="11.42578125" style="8" bestFit="1" customWidth="1"/>
    <col min="13786" max="13786" width="11.7109375" style="8" customWidth="1"/>
    <col min="13787" max="13787" width="13.42578125" style="8" bestFit="1" customWidth="1"/>
    <col min="13788" max="13789" width="11.42578125" style="8" bestFit="1" customWidth="1"/>
    <col min="13790" max="13790" width="13.85546875" style="8" bestFit="1" customWidth="1"/>
    <col min="13791" max="13796" width="11.42578125" style="8" bestFit="1" customWidth="1"/>
    <col min="13797" max="13799" width="11.28515625" style="8" bestFit="1" customWidth="1"/>
    <col min="13800" max="13800" width="13.85546875" style="8" bestFit="1" customWidth="1"/>
    <col min="13801" max="13805" width="11.28515625" style="8" bestFit="1" customWidth="1"/>
    <col min="13806" max="13806" width="13.42578125" style="8" customWidth="1"/>
    <col min="13807" max="13807" width="11.28515625" style="8" bestFit="1" customWidth="1"/>
    <col min="13808" max="13808" width="15.140625" style="8" customWidth="1"/>
    <col min="13809" max="13809" width="13.140625" style="8" customWidth="1"/>
    <col min="13810" max="13810" width="15.85546875" style="8" customWidth="1"/>
    <col min="13811" max="13811" width="14.85546875" style="8" customWidth="1"/>
    <col min="13812" max="13812" width="19.140625" style="8" customWidth="1"/>
    <col min="13813" max="13813" width="14" style="8" customWidth="1"/>
    <col min="13814" max="13814" width="15.85546875" style="8" customWidth="1"/>
    <col min="13815" max="13815" width="17" style="8" customWidth="1"/>
    <col min="13816" max="13816" width="16.140625" style="8" customWidth="1"/>
    <col min="13817" max="13817" width="17.28515625" style="8" customWidth="1"/>
    <col min="13818" max="13819" width="8.85546875" style="8"/>
    <col min="13820" max="13820" width="13.85546875" style="8" bestFit="1" customWidth="1"/>
    <col min="13821" max="14013" width="8.85546875" style="8"/>
    <col min="14014" max="14014" width="43.42578125" style="8" customWidth="1"/>
    <col min="14015" max="14021" width="18.85546875" style="8" customWidth="1"/>
    <col min="14022" max="14022" width="15.42578125" style="8" customWidth="1"/>
    <col min="14023" max="14023" width="12.140625" style="8" customWidth="1"/>
    <col min="14024" max="14024" width="14.28515625" style="8" customWidth="1"/>
    <col min="14025" max="14025" width="12.28515625" style="8" customWidth="1"/>
    <col min="14026" max="14026" width="12.85546875" style="8" customWidth="1"/>
    <col min="14027" max="14028" width="12.42578125" style="8" customWidth="1"/>
    <col min="14029" max="14029" width="12.28515625" style="8" customWidth="1"/>
    <col min="14030" max="14035" width="11.42578125" style="8" bestFit="1" customWidth="1"/>
    <col min="14036" max="14036" width="13.85546875" style="8" bestFit="1" customWidth="1"/>
    <col min="14037" max="14041" width="11.42578125" style="8" bestFit="1" customWidth="1"/>
    <col min="14042" max="14042" width="11.7109375" style="8" customWidth="1"/>
    <col min="14043" max="14043" width="13.42578125" style="8" bestFit="1" customWidth="1"/>
    <col min="14044" max="14045" width="11.42578125" style="8" bestFit="1" customWidth="1"/>
    <col min="14046" max="14046" width="13.85546875" style="8" bestFit="1" customWidth="1"/>
    <col min="14047" max="14052" width="11.42578125" style="8" bestFit="1" customWidth="1"/>
    <col min="14053" max="14055" width="11.28515625" style="8" bestFit="1" customWidth="1"/>
    <col min="14056" max="14056" width="13.85546875" style="8" bestFit="1" customWidth="1"/>
    <col min="14057" max="14061" width="11.28515625" style="8" bestFit="1" customWidth="1"/>
    <col min="14062" max="14062" width="13.42578125" style="8" customWidth="1"/>
    <col min="14063" max="14063" width="11.28515625" style="8" bestFit="1" customWidth="1"/>
    <col min="14064" max="14064" width="15.140625" style="8" customWidth="1"/>
    <col min="14065" max="14065" width="13.140625" style="8" customWidth="1"/>
    <col min="14066" max="14066" width="15.85546875" style="8" customWidth="1"/>
    <col min="14067" max="14067" width="14.85546875" style="8" customWidth="1"/>
    <col min="14068" max="14068" width="19.140625" style="8" customWidth="1"/>
    <col min="14069" max="14069" width="14" style="8" customWidth="1"/>
    <col min="14070" max="14070" width="15.85546875" style="8" customWidth="1"/>
    <col min="14071" max="14071" width="17" style="8" customWidth="1"/>
    <col min="14072" max="14072" width="16.140625" style="8" customWidth="1"/>
    <col min="14073" max="14073" width="17.28515625" style="8" customWidth="1"/>
    <col min="14074" max="14075" width="8.85546875" style="8"/>
    <col min="14076" max="14076" width="13.85546875" style="8" bestFit="1" customWidth="1"/>
    <col min="14077" max="14269" width="8.85546875" style="8"/>
    <col min="14270" max="14270" width="43.42578125" style="8" customWidth="1"/>
    <col min="14271" max="14277" width="18.85546875" style="8" customWidth="1"/>
    <col min="14278" max="14278" width="15.42578125" style="8" customWidth="1"/>
    <col min="14279" max="14279" width="12.140625" style="8" customWidth="1"/>
    <col min="14280" max="14280" width="14.28515625" style="8" customWidth="1"/>
    <col min="14281" max="14281" width="12.28515625" style="8" customWidth="1"/>
    <col min="14282" max="14282" width="12.85546875" style="8" customWidth="1"/>
    <col min="14283" max="14284" width="12.42578125" style="8" customWidth="1"/>
    <col min="14285" max="14285" width="12.28515625" style="8" customWidth="1"/>
    <col min="14286" max="14291" width="11.42578125" style="8" bestFit="1" customWidth="1"/>
    <col min="14292" max="14292" width="13.85546875" style="8" bestFit="1" customWidth="1"/>
    <col min="14293" max="14297" width="11.42578125" style="8" bestFit="1" customWidth="1"/>
    <col min="14298" max="14298" width="11.7109375" style="8" customWidth="1"/>
    <col min="14299" max="14299" width="13.42578125" style="8" bestFit="1" customWidth="1"/>
    <col min="14300" max="14301" width="11.42578125" style="8" bestFit="1" customWidth="1"/>
    <col min="14302" max="14302" width="13.85546875" style="8" bestFit="1" customWidth="1"/>
    <col min="14303" max="14308" width="11.42578125" style="8" bestFit="1" customWidth="1"/>
    <col min="14309" max="14311" width="11.28515625" style="8" bestFit="1" customWidth="1"/>
    <col min="14312" max="14312" width="13.85546875" style="8" bestFit="1" customWidth="1"/>
    <col min="14313" max="14317" width="11.28515625" style="8" bestFit="1" customWidth="1"/>
    <col min="14318" max="14318" width="13.42578125" style="8" customWidth="1"/>
    <col min="14319" max="14319" width="11.28515625" style="8" bestFit="1" customWidth="1"/>
    <col min="14320" max="14320" width="15.140625" style="8" customWidth="1"/>
    <col min="14321" max="14321" width="13.140625" style="8" customWidth="1"/>
    <col min="14322" max="14322" width="15.85546875" style="8" customWidth="1"/>
    <col min="14323" max="14323" width="14.85546875" style="8" customWidth="1"/>
    <col min="14324" max="14324" width="19.140625" style="8" customWidth="1"/>
    <col min="14325" max="14325" width="14" style="8" customWidth="1"/>
    <col min="14326" max="14326" width="15.85546875" style="8" customWidth="1"/>
    <col min="14327" max="14327" width="17" style="8" customWidth="1"/>
    <col min="14328" max="14328" width="16.140625" style="8" customWidth="1"/>
    <col min="14329" max="14329" width="17.28515625" style="8" customWidth="1"/>
    <col min="14330" max="14331" width="8.85546875" style="8"/>
    <col min="14332" max="14332" width="13.85546875" style="8" bestFit="1" customWidth="1"/>
    <col min="14333" max="14525" width="8.85546875" style="8"/>
    <col min="14526" max="14526" width="43.42578125" style="8" customWidth="1"/>
    <col min="14527" max="14533" width="18.85546875" style="8" customWidth="1"/>
    <col min="14534" max="14534" width="15.42578125" style="8" customWidth="1"/>
    <col min="14535" max="14535" width="12.140625" style="8" customWidth="1"/>
    <col min="14536" max="14536" width="14.28515625" style="8" customWidth="1"/>
    <col min="14537" max="14537" width="12.28515625" style="8" customWidth="1"/>
    <col min="14538" max="14538" width="12.85546875" style="8" customWidth="1"/>
    <col min="14539" max="14540" width="12.42578125" style="8" customWidth="1"/>
    <col min="14541" max="14541" width="12.28515625" style="8" customWidth="1"/>
    <col min="14542" max="14547" width="11.42578125" style="8" bestFit="1" customWidth="1"/>
    <col min="14548" max="14548" width="13.85546875" style="8" bestFit="1" customWidth="1"/>
    <col min="14549" max="14553" width="11.42578125" style="8" bestFit="1" customWidth="1"/>
    <col min="14554" max="14554" width="11.7109375" style="8" customWidth="1"/>
    <col min="14555" max="14555" width="13.42578125" style="8" bestFit="1" customWidth="1"/>
    <col min="14556" max="14557" width="11.42578125" style="8" bestFit="1" customWidth="1"/>
    <col min="14558" max="14558" width="13.85546875" style="8" bestFit="1" customWidth="1"/>
    <col min="14559" max="14564" width="11.42578125" style="8" bestFit="1" customWidth="1"/>
    <col min="14565" max="14567" width="11.28515625" style="8" bestFit="1" customWidth="1"/>
    <col min="14568" max="14568" width="13.85546875" style="8" bestFit="1" customWidth="1"/>
    <col min="14569" max="14573" width="11.28515625" style="8" bestFit="1" customWidth="1"/>
    <col min="14574" max="14574" width="13.42578125" style="8" customWidth="1"/>
    <col min="14575" max="14575" width="11.28515625" style="8" bestFit="1" customWidth="1"/>
    <col min="14576" max="14576" width="15.140625" style="8" customWidth="1"/>
    <col min="14577" max="14577" width="13.140625" style="8" customWidth="1"/>
    <col min="14578" max="14578" width="15.85546875" style="8" customWidth="1"/>
    <col min="14579" max="14579" width="14.85546875" style="8" customWidth="1"/>
    <col min="14580" max="14580" width="19.140625" style="8" customWidth="1"/>
    <col min="14581" max="14581" width="14" style="8" customWidth="1"/>
    <col min="14582" max="14582" width="15.85546875" style="8" customWidth="1"/>
    <col min="14583" max="14583" width="17" style="8" customWidth="1"/>
    <col min="14584" max="14584" width="16.140625" style="8" customWidth="1"/>
    <col min="14585" max="14585" width="17.28515625" style="8" customWidth="1"/>
    <col min="14586" max="14587" width="8.85546875" style="8"/>
    <col min="14588" max="14588" width="13.85546875" style="8" bestFit="1" customWidth="1"/>
    <col min="14589" max="14781" width="8.85546875" style="8"/>
    <col min="14782" max="14782" width="43.42578125" style="8" customWidth="1"/>
    <col min="14783" max="14789" width="18.85546875" style="8" customWidth="1"/>
    <col min="14790" max="14790" width="15.42578125" style="8" customWidth="1"/>
    <col min="14791" max="14791" width="12.140625" style="8" customWidth="1"/>
    <col min="14792" max="14792" width="14.28515625" style="8" customWidth="1"/>
    <col min="14793" max="14793" width="12.28515625" style="8" customWidth="1"/>
    <col min="14794" max="14794" width="12.85546875" style="8" customWidth="1"/>
    <col min="14795" max="14796" width="12.42578125" style="8" customWidth="1"/>
    <col min="14797" max="14797" width="12.28515625" style="8" customWidth="1"/>
    <col min="14798" max="14803" width="11.42578125" style="8" bestFit="1" customWidth="1"/>
    <col min="14804" max="14804" width="13.85546875" style="8" bestFit="1" customWidth="1"/>
    <col min="14805" max="14809" width="11.42578125" style="8" bestFit="1" customWidth="1"/>
    <col min="14810" max="14810" width="11.7109375" style="8" customWidth="1"/>
    <col min="14811" max="14811" width="13.42578125" style="8" bestFit="1" customWidth="1"/>
    <col min="14812" max="14813" width="11.42578125" style="8" bestFit="1" customWidth="1"/>
    <col min="14814" max="14814" width="13.85546875" style="8" bestFit="1" customWidth="1"/>
    <col min="14815" max="14820" width="11.42578125" style="8" bestFit="1" customWidth="1"/>
    <col min="14821" max="14823" width="11.28515625" style="8" bestFit="1" customWidth="1"/>
    <col min="14824" max="14824" width="13.85546875" style="8" bestFit="1" customWidth="1"/>
    <col min="14825" max="14829" width="11.28515625" style="8" bestFit="1" customWidth="1"/>
    <col min="14830" max="14830" width="13.42578125" style="8" customWidth="1"/>
    <col min="14831" max="14831" width="11.28515625" style="8" bestFit="1" customWidth="1"/>
    <col min="14832" max="14832" width="15.140625" style="8" customWidth="1"/>
    <col min="14833" max="14833" width="13.140625" style="8" customWidth="1"/>
    <col min="14834" max="14834" width="15.85546875" style="8" customWidth="1"/>
    <col min="14835" max="14835" width="14.85546875" style="8" customWidth="1"/>
    <col min="14836" max="14836" width="19.140625" style="8" customWidth="1"/>
    <col min="14837" max="14837" width="14" style="8" customWidth="1"/>
    <col min="14838" max="14838" width="15.85546875" style="8" customWidth="1"/>
    <col min="14839" max="14839" width="17" style="8" customWidth="1"/>
    <col min="14840" max="14840" width="16.140625" style="8" customWidth="1"/>
    <col min="14841" max="14841" width="17.28515625" style="8" customWidth="1"/>
    <col min="14842" max="14843" width="8.85546875" style="8"/>
    <col min="14844" max="14844" width="13.85546875" style="8" bestFit="1" customWidth="1"/>
    <col min="14845" max="15037" width="8.85546875" style="8"/>
    <col min="15038" max="15038" width="43.42578125" style="8" customWidth="1"/>
    <col min="15039" max="15045" width="18.85546875" style="8" customWidth="1"/>
    <col min="15046" max="15046" width="15.42578125" style="8" customWidth="1"/>
    <col min="15047" max="15047" width="12.140625" style="8" customWidth="1"/>
    <col min="15048" max="15048" width="14.28515625" style="8" customWidth="1"/>
    <col min="15049" max="15049" width="12.28515625" style="8" customWidth="1"/>
    <col min="15050" max="15050" width="12.85546875" style="8" customWidth="1"/>
    <col min="15051" max="15052" width="12.42578125" style="8" customWidth="1"/>
    <col min="15053" max="15053" width="12.28515625" style="8" customWidth="1"/>
    <col min="15054" max="15059" width="11.42578125" style="8" bestFit="1" customWidth="1"/>
    <col min="15060" max="15060" width="13.85546875" style="8" bestFit="1" customWidth="1"/>
    <col min="15061" max="15065" width="11.42578125" style="8" bestFit="1" customWidth="1"/>
    <col min="15066" max="15066" width="11.7109375" style="8" customWidth="1"/>
    <col min="15067" max="15067" width="13.42578125" style="8" bestFit="1" customWidth="1"/>
    <col min="15068" max="15069" width="11.42578125" style="8" bestFit="1" customWidth="1"/>
    <col min="15070" max="15070" width="13.85546875" style="8" bestFit="1" customWidth="1"/>
    <col min="15071" max="15076" width="11.42578125" style="8" bestFit="1" customWidth="1"/>
    <col min="15077" max="15079" width="11.28515625" style="8" bestFit="1" customWidth="1"/>
    <col min="15080" max="15080" width="13.85546875" style="8" bestFit="1" customWidth="1"/>
    <col min="15081" max="15085" width="11.28515625" style="8" bestFit="1" customWidth="1"/>
    <col min="15086" max="15086" width="13.42578125" style="8" customWidth="1"/>
    <col min="15087" max="15087" width="11.28515625" style="8" bestFit="1" customWidth="1"/>
    <col min="15088" max="15088" width="15.140625" style="8" customWidth="1"/>
    <col min="15089" max="15089" width="13.140625" style="8" customWidth="1"/>
    <col min="15090" max="15090" width="15.85546875" style="8" customWidth="1"/>
    <col min="15091" max="15091" width="14.85546875" style="8" customWidth="1"/>
    <col min="15092" max="15092" width="19.140625" style="8" customWidth="1"/>
    <col min="15093" max="15093" width="14" style="8" customWidth="1"/>
    <col min="15094" max="15094" width="15.85546875" style="8" customWidth="1"/>
    <col min="15095" max="15095" width="17" style="8" customWidth="1"/>
    <col min="15096" max="15096" width="16.140625" style="8" customWidth="1"/>
    <col min="15097" max="15097" width="17.28515625" style="8" customWidth="1"/>
    <col min="15098" max="15099" width="8.85546875" style="8"/>
    <col min="15100" max="15100" width="13.85546875" style="8" bestFit="1" customWidth="1"/>
    <col min="15101" max="15293" width="8.85546875" style="8"/>
    <col min="15294" max="15294" width="43.42578125" style="8" customWidth="1"/>
    <col min="15295" max="15301" width="18.85546875" style="8" customWidth="1"/>
    <col min="15302" max="15302" width="15.42578125" style="8" customWidth="1"/>
    <col min="15303" max="15303" width="12.140625" style="8" customWidth="1"/>
    <col min="15304" max="15304" width="14.28515625" style="8" customWidth="1"/>
    <col min="15305" max="15305" width="12.28515625" style="8" customWidth="1"/>
    <col min="15306" max="15306" width="12.85546875" style="8" customWidth="1"/>
    <col min="15307" max="15308" width="12.42578125" style="8" customWidth="1"/>
    <col min="15309" max="15309" width="12.28515625" style="8" customWidth="1"/>
    <col min="15310" max="15315" width="11.42578125" style="8" bestFit="1" customWidth="1"/>
    <col min="15316" max="15316" width="13.85546875" style="8" bestFit="1" customWidth="1"/>
    <col min="15317" max="15321" width="11.42578125" style="8" bestFit="1" customWidth="1"/>
    <col min="15322" max="15322" width="11.7109375" style="8" customWidth="1"/>
    <col min="15323" max="15323" width="13.42578125" style="8" bestFit="1" customWidth="1"/>
    <col min="15324" max="15325" width="11.42578125" style="8" bestFit="1" customWidth="1"/>
    <col min="15326" max="15326" width="13.85546875" style="8" bestFit="1" customWidth="1"/>
    <col min="15327" max="15332" width="11.42578125" style="8" bestFit="1" customWidth="1"/>
    <col min="15333" max="15335" width="11.28515625" style="8" bestFit="1" customWidth="1"/>
    <col min="15336" max="15336" width="13.85546875" style="8" bestFit="1" customWidth="1"/>
    <col min="15337" max="15341" width="11.28515625" style="8" bestFit="1" customWidth="1"/>
    <col min="15342" max="15342" width="13.42578125" style="8" customWidth="1"/>
    <col min="15343" max="15343" width="11.28515625" style="8" bestFit="1" customWidth="1"/>
    <col min="15344" max="15344" width="15.140625" style="8" customWidth="1"/>
    <col min="15345" max="15345" width="13.140625" style="8" customWidth="1"/>
    <col min="15346" max="15346" width="15.85546875" style="8" customWidth="1"/>
    <col min="15347" max="15347" width="14.85546875" style="8" customWidth="1"/>
    <col min="15348" max="15348" width="19.140625" style="8" customWidth="1"/>
    <col min="15349" max="15349" width="14" style="8" customWidth="1"/>
    <col min="15350" max="15350" width="15.85546875" style="8" customWidth="1"/>
    <col min="15351" max="15351" width="17" style="8" customWidth="1"/>
    <col min="15352" max="15352" width="16.140625" style="8" customWidth="1"/>
    <col min="15353" max="15353" width="17.28515625" style="8" customWidth="1"/>
    <col min="15354" max="15355" width="8.85546875" style="8"/>
    <col min="15356" max="15356" width="13.85546875" style="8" bestFit="1" customWidth="1"/>
    <col min="15357" max="15549" width="8.85546875" style="8"/>
    <col min="15550" max="15550" width="43.42578125" style="8" customWidth="1"/>
    <col min="15551" max="15557" width="18.85546875" style="8" customWidth="1"/>
    <col min="15558" max="15558" width="15.42578125" style="8" customWidth="1"/>
    <col min="15559" max="15559" width="12.140625" style="8" customWidth="1"/>
    <col min="15560" max="15560" width="14.28515625" style="8" customWidth="1"/>
    <col min="15561" max="15561" width="12.28515625" style="8" customWidth="1"/>
    <col min="15562" max="15562" width="12.85546875" style="8" customWidth="1"/>
    <col min="15563" max="15564" width="12.42578125" style="8" customWidth="1"/>
    <col min="15565" max="15565" width="12.28515625" style="8" customWidth="1"/>
    <col min="15566" max="15571" width="11.42578125" style="8" bestFit="1" customWidth="1"/>
    <col min="15572" max="15572" width="13.85546875" style="8" bestFit="1" customWidth="1"/>
    <col min="15573" max="15577" width="11.42578125" style="8" bestFit="1" customWidth="1"/>
    <col min="15578" max="15578" width="11.7109375" style="8" customWidth="1"/>
    <col min="15579" max="15579" width="13.42578125" style="8" bestFit="1" customWidth="1"/>
    <col min="15580" max="15581" width="11.42578125" style="8" bestFit="1" customWidth="1"/>
    <col min="15582" max="15582" width="13.85546875" style="8" bestFit="1" customWidth="1"/>
    <col min="15583" max="15588" width="11.42578125" style="8" bestFit="1" customWidth="1"/>
    <col min="15589" max="15591" width="11.28515625" style="8" bestFit="1" customWidth="1"/>
    <col min="15592" max="15592" width="13.85546875" style="8" bestFit="1" customWidth="1"/>
    <col min="15593" max="15597" width="11.28515625" style="8" bestFit="1" customWidth="1"/>
    <col min="15598" max="15598" width="13.42578125" style="8" customWidth="1"/>
    <col min="15599" max="15599" width="11.28515625" style="8" bestFit="1" customWidth="1"/>
    <col min="15600" max="15600" width="15.140625" style="8" customWidth="1"/>
    <col min="15601" max="15601" width="13.140625" style="8" customWidth="1"/>
    <col min="15602" max="15602" width="15.85546875" style="8" customWidth="1"/>
    <col min="15603" max="15603" width="14.85546875" style="8" customWidth="1"/>
    <col min="15604" max="15604" width="19.140625" style="8" customWidth="1"/>
    <col min="15605" max="15605" width="14" style="8" customWidth="1"/>
    <col min="15606" max="15606" width="15.85546875" style="8" customWidth="1"/>
    <col min="15607" max="15607" width="17" style="8" customWidth="1"/>
    <col min="15608" max="15608" width="16.140625" style="8" customWidth="1"/>
    <col min="15609" max="15609" width="17.28515625" style="8" customWidth="1"/>
    <col min="15610" max="15611" width="8.85546875" style="8"/>
    <col min="15612" max="15612" width="13.85546875" style="8" bestFit="1" customWidth="1"/>
    <col min="15613" max="15805" width="8.85546875" style="8"/>
    <col min="15806" max="15806" width="43.42578125" style="8" customWidth="1"/>
    <col min="15807" max="15813" width="18.85546875" style="8" customWidth="1"/>
    <col min="15814" max="15814" width="15.42578125" style="8" customWidth="1"/>
    <col min="15815" max="15815" width="12.140625" style="8" customWidth="1"/>
    <col min="15816" max="15816" width="14.28515625" style="8" customWidth="1"/>
    <col min="15817" max="15817" width="12.28515625" style="8" customWidth="1"/>
    <col min="15818" max="15818" width="12.85546875" style="8" customWidth="1"/>
    <col min="15819" max="15820" width="12.42578125" style="8" customWidth="1"/>
    <col min="15821" max="15821" width="12.28515625" style="8" customWidth="1"/>
    <col min="15822" max="15827" width="11.42578125" style="8" bestFit="1" customWidth="1"/>
    <col min="15828" max="15828" width="13.85546875" style="8" bestFit="1" customWidth="1"/>
    <col min="15829" max="15833" width="11.42578125" style="8" bestFit="1" customWidth="1"/>
    <col min="15834" max="15834" width="11.7109375" style="8" customWidth="1"/>
    <col min="15835" max="15835" width="13.42578125" style="8" bestFit="1" customWidth="1"/>
    <col min="15836" max="15837" width="11.42578125" style="8" bestFit="1" customWidth="1"/>
    <col min="15838" max="15838" width="13.85546875" style="8" bestFit="1" customWidth="1"/>
    <col min="15839" max="15844" width="11.42578125" style="8" bestFit="1" customWidth="1"/>
    <col min="15845" max="15847" width="11.28515625" style="8" bestFit="1" customWidth="1"/>
    <col min="15848" max="15848" width="13.85546875" style="8" bestFit="1" customWidth="1"/>
    <col min="15849" max="15853" width="11.28515625" style="8" bestFit="1" customWidth="1"/>
    <col min="15854" max="15854" width="13.42578125" style="8" customWidth="1"/>
    <col min="15855" max="15855" width="11.28515625" style="8" bestFit="1" customWidth="1"/>
    <col min="15856" max="15856" width="15.140625" style="8" customWidth="1"/>
    <col min="15857" max="15857" width="13.140625" style="8" customWidth="1"/>
    <col min="15858" max="15858" width="15.85546875" style="8" customWidth="1"/>
    <col min="15859" max="15859" width="14.85546875" style="8" customWidth="1"/>
    <col min="15860" max="15860" width="19.140625" style="8" customWidth="1"/>
    <col min="15861" max="15861" width="14" style="8" customWidth="1"/>
    <col min="15862" max="15862" width="15.85546875" style="8" customWidth="1"/>
    <col min="15863" max="15863" width="17" style="8" customWidth="1"/>
    <col min="15864" max="15864" width="16.140625" style="8" customWidth="1"/>
    <col min="15865" max="15865" width="17.28515625" style="8" customWidth="1"/>
    <col min="15866" max="15867" width="8.85546875" style="8"/>
    <col min="15868" max="15868" width="13.85546875" style="8" bestFit="1" customWidth="1"/>
    <col min="15869" max="16061" width="8.85546875" style="8"/>
    <col min="16062" max="16062" width="43.42578125" style="8" customWidth="1"/>
    <col min="16063" max="16069" width="18.85546875" style="8" customWidth="1"/>
    <col min="16070" max="16070" width="15.42578125" style="8" customWidth="1"/>
    <col min="16071" max="16071" width="12.140625" style="8" customWidth="1"/>
    <col min="16072" max="16072" width="14.28515625" style="8" customWidth="1"/>
    <col min="16073" max="16073" width="12.28515625" style="8" customWidth="1"/>
    <col min="16074" max="16074" width="12.85546875" style="8" customWidth="1"/>
    <col min="16075" max="16076" width="12.42578125" style="8" customWidth="1"/>
    <col min="16077" max="16077" width="12.28515625" style="8" customWidth="1"/>
    <col min="16078" max="16083" width="11.42578125" style="8" bestFit="1" customWidth="1"/>
    <col min="16084" max="16084" width="13.85546875" style="8" bestFit="1" customWidth="1"/>
    <col min="16085" max="16089" width="11.42578125" style="8" bestFit="1" customWidth="1"/>
    <col min="16090" max="16090" width="11.7109375" style="8" customWidth="1"/>
    <col min="16091" max="16091" width="13.42578125" style="8" bestFit="1" customWidth="1"/>
    <col min="16092" max="16093" width="11.42578125" style="8" bestFit="1" customWidth="1"/>
    <col min="16094" max="16094" width="13.85546875" style="8" bestFit="1" customWidth="1"/>
    <col min="16095" max="16100" width="11.42578125" style="8" bestFit="1" customWidth="1"/>
    <col min="16101" max="16103" width="11.28515625" style="8" bestFit="1" customWidth="1"/>
    <col min="16104" max="16104" width="13.85546875" style="8" bestFit="1" customWidth="1"/>
    <col min="16105" max="16109" width="11.28515625" style="8" bestFit="1" customWidth="1"/>
    <col min="16110" max="16110" width="13.42578125" style="8" customWidth="1"/>
    <col min="16111" max="16111" width="11.28515625" style="8" bestFit="1" customWidth="1"/>
    <col min="16112" max="16112" width="15.140625" style="8" customWidth="1"/>
    <col min="16113" max="16113" width="13.140625" style="8" customWidth="1"/>
    <col min="16114" max="16114" width="15.85546875" style="8" customWidth="1"/>
    <col min="16115" max="16115" width="14.85546875" style="8" customWidth="1"/>
    <col min="16116" max="16116" width="19.140625" style="8" customWidth="1"/>
    <col min="16117" max="16117" width="14" style="8" customWidth="1"/>
    <col min="16118" max="16118" width="15.85546875" style="8" customWidth="1"/>
    <col min="16119" max="16119" width="17" style="8" customWidth="1"/>
    <col min="16120" max="16120" width="16.140625" style="8" customWidth="1"/>
    <col min="16121" max="16121" width="17.28515625" style="8" customWidth="1"/>
    <col min="16122" max="16123" width="8.85546875" style="8"/>
    <col min="16124" max="16124" width="13.85546875" style="8" bestFit="1" customWidth="1"/>
    <col min="16125" max="16384" width="8.85546875" style="8"/>
  </cols>
  <sheetData>
    <row r="1" spans="1:8" x14ac:dyDescent="0.25">
      <c r="A1" s="57"/>
      <c r="B1" s="1"/>
      <c r="C1" s="10"/>
      <c r="D1" s="10"/>
      <c r="E1" s="10"/>
      <c r="F1" s="10"/>
      <c r="G1" s="10"/>
      <c r="H1" s="10"/>
    </row>
    <row r="2" spans="1:8" s="15" customFormat="1" x14ac:dyDescent="0.25">
      <c r="A2" s="25" t="s">
        <v>54</v>
      </c>
      <c r="B2" s="12" t="s">
        <v>0</v>
      </c>
      <c r="C2" s="13">
        <v>2007</v>
      </c>
      <c r="D2" s="13">
        <v>2008</v>
      </c>
      <c r="E2" s="13">
        <v>2009</v>
      </c>
      <c r="F2" s="13">
        <v>2010</v>
      </c>
      <c r="G2" s="13">
        <v>2011</v>
      </c>
      <c r="H2" s="14">
        <v>2012</v>
      </c>
    </row>
    <row r="3" spans="1:8" s="17" customFormat="1" x14ac:dyDescent="0.25">
      <c r="A3" s="68"/>
      <c r="B3" s="6"/>
      <c r="C3" s="135">
        <v>340714947.80000001</v>
      </c>
      <c r="D3" s="135">
        <v>349812742.10000002</v>
      </c>
      <c r="E3" s="135">
        <v>358910536.39999998</v>
      </c>
      <c r="F3" s="135">
        <v>368008330.69999999</v>
      </c>
      <c r="G3" s="135">
        <v>377106125</v>
      </c>
      <c r="H3" s="136">
        <v>386203919.30000001</v>
      </c>
    </row>
    <row r="4" spans="1:8" s="17" customFormat="1" x14ac:dyDescent="0.25">
      <c r="A4" s="69"/>
      <c r="B4" s="7"/>
      <c r="C4" s="19"/>
      <c r="D4" s="19"/>
      <c r="E4" s="19"/>
      <c r="F4" s="19"/>
      <c r="G4" s="19"/>
      <c r="H4" s="19"/>
    </row>
    <row r="5" spans="1:8" s="17" customFormat="1" x14ac:dyDescent="0.25">
      <c r="A5" s="69"/>
      <c r="B5" s="7"/>
      <c r="C5" s="20"/>
      <c r="D5" s="20"/>
      <c r="E5" s="20"/>
      <c r="F5" s="20"/>
      <c r="G5" s="21"/>
      <c r="H5" s="20"/>
    </row>
    <row r="6" spans="1:8" s="17" customFormat="1" x14ac:dyDescent="0.25">
      <c r="A6" s="25" t="s">
        <v>55</v>
      </c>
      <c r="B6" s="12" t="s">
        <v>56</v>
      </c>
      <c r="C6" s="13">
        <v>2007</v>
      </c>
      <c r="D6" s="13">
        <v>2008</v>
      </c>
      <c r="E6" s="13">
        <v>2009</v>
      </c>
      <c r="F6" s="13">
        <v>2010</v>
      </c>
      <c r="G6" s="13">
        <v>2011</v>
      </c>
      <c r="H6" s="14">
        <v>2012</v>
      </c>
    </row>
    <row r="7" spans="1:8" s="17" customFormat="1" x14ac:dyDescent="0.25">
      <c r="A7" s="68"/>
      <c r="B7" s="6"/>
      <c r="C7" s="205">
        <f>0.057*365</f>
        <v>20.805</v>
      </c>
      <c r="D7" s="205">
        <f>0.057*365</f>
        <v>20.805</v>
      </c>
      <c r="E7" s="205">
        <f>0.05615*365</f>
        <v>20.49475</v>
      </c>
      <c r="F7" s="205">
        <f>0.05615*365</f>
        <v>20.49475</v>
      </c>
      <c r="G7" s="205">
        <f>0.058*365</f>
        <v>21.17</v>
      </c>
      <c r="H7" s="206">
        <f>0.058*365</f>
        <v>21.17</v>
      </c>
    </row>
    <row r="8" spans="1:8" s="17" customFormat="1" x14ac:dyDescent="0.25">
      <c r="A8" s="69"/>
      <c r="B8" s="7"/>
      <c r="C8" s="24"/>
      <c r="D8" s="24"/>
      <c r="E8" s="24"/>
      <c r="F8" s="24"/>
      <c r="G8" s="24"/>
      <c r="H8" s="24"/>
    </row>
    <row r="9" spans="1:8" s="17" customFormat="1" x14ac:dyDescent="0.25">
      <c r="A9" s="69"/>
      <c r="B9" s="2"/>
      <c r="C9" s="20"/>
      <c r="D9" s="20"/>
      <c r="E9" s="20"/>
      <c r="F9" s="20"/>
      <c r="G9" s="20"/>
      <c r="H9" s="20"/>
    </row>
    <row r="10" spans="1:8" s="15" customFormat="1" ht="30" customHeight="1" x14ac:dyDescent="0.25">
      <c r="A10" s="25" t="s">
        <v>114</v>
      </c>
      <c r="B10" s="12"/>
      <c r="C10" s="13">
        <v>2007</v>
      </c>
      <c r="D10" s="13">
        <v>2008</v>
      </c>
      <c r="E10" s="13">
        <v>2009</v>
      </c>
      <c r="F10" s="13">
        <v>2010</v>
      </c>
      <c r="G10" s="13">
        <v>2011</v>
      </c>
      <c r="H10" s="14">
        <v>2012</v>
      </c>
    </row>
    <row r="11" spans="1:8" ht="15.75" customHeight="1" x14ac:dyDescent="0.25">
      <c r="A11" s="70"/>
      <c r="B11" s="3"/>
      <c r="C11" s="22">
        <v>0.16</v>
      </c>
      <c r="D11" s="22">
        <v>0.16</v>
      </c>
      <c r="E11" s="22">
        <v>0.16</v>
      </c>
      <c r="F11" s="22">
        <v>0.16</v>
      </c>
      <c r="G11" s="22">
        <v>0.16</v>
      </c>
      <c r="H11" s="22">
        <v>0.16</v>
      </c>
    </row>
    <row r="12" spans="1:8" ht="15.75" customHeight="1" x14ac:dyDescent="0.25">
      <c r="A12" s="71"/>
      <c r="B12" s="2"/>
      <c r="C12" s="24"/>
      <c r="D12" s="24"/>
      <c r="E12" s="24"/>
      <c r="F12" s="24"/>
      <c r="G12" s="24"/>
      <c r="H12" s="24"/>
    </row>
    <row r="13" spans="1:8" x14ac:dyDescent="0.25">
      <c r="A13" s="71"/>
      <c r="B13" s="2"/>
      <c r="C13" s="24"/>
      <c r="D13" s="21"/>
      <c r="E13" s="21"/>
      <c r="F13" s="21"/>
      <c r="G13" s="21"/>
      <c r="H13" s="21"/>
    </row>
    <row r="14" spans="1:8" ht="33" x14ac:dyDescent="0.25">
      <c r="A14" s="25" t="s">
        <v>115</v>
      </c>
      <c r="B14" s="12" t="s">
        <v>0</v>
      </c>
      <c r="C14" s="13">
        <v>2007</v>
      </c>
      <c r="D14" s="13">
        <v>2008</v>
      </c>
      <c r="E14" s="13">
        <v>2009</v>
      </c>
      <c r="F14" s="13">
        <v>2010</v>
      </c>
      <c r="G14" s="13">
        <v>2011</v>
      </c>
      <c r="H14" s="14">
        <v>2012</v>
      </c>
    </row>
    <row r="15" spans="1:8" ht="15.75" customHeight="1" x14ac:dyDescent="0.25">
      <c r="A15" s="70"/>
      <c r="B15" s="3"/>
      <c r="C15" s="201">
        <v>1.4</v>
      </c>
      <c r="D15" s="201">
        <v>1.4</v>
      </c>
      <c r="E15" s="201">
        <v>1.4</v>
      </c>
      <c r="F15" s="201">
        <v>1.4</v>
      </c>
      <c r="G15" s="201">
        <v>1.4</v>
      </c>
      <c r="H15" s="201">
        <v>1.4</v>
      </c>
    </row>
    <row r="16" spans="1:8" ht="15.75" customHeight="1" x14ac:dyDescent="0.25">
      <c r="A16" s="71"/>
      <c r="B16" s="2"/>
      <c r="C16" s="24"/>
      <c r="D16" s="24"/>
      <c r="E16" s="24"/>
      <c r="F16" s="24"/>
      <c r="G16" s="24"/>
      <c r="H16" s="24"/>
    </row>
    <row r="17" spans="1:8" x14ac:dyDescent="0.25">
      <c r="A17" s="71"/>
      <c r="B17" s="2"/>
      <c r="C17" s="28"/>
      <c r="D17" s="28"/>
      <c r="E17" s="28"/>
      <c r="F17" s="28"/>
      <c r="G17" s="28"/>
      <c r="H17" s="28"/>
    </row>
    <row r="18" spans="1:8" s="15" customFormat="1" ht="48.75" x14ac:dyDescent="0.25">
      <c r="A18" s="25" t="s">
        <v>116</v>
      </c>
      <c r="B18" s="12" t="s">
        <v>0</v>
      </c>
      <c r="C18" s="13">
        <v>2007</v>
      </c>
      <c r="D18" s="13">
        <v>2008</v>
      </c>
      <c r="E18" s="13">
        <v>2009</v>
      </c>
      <c r="F18" s="13">
        <v>2010</v>
      </c>
      <c r="G18" s="13">
        <v>2011</v>
      </c>
      <c r="H18" s="14">
        <v>2012</v>
      </c>
    </row>
    <row r="19" spans="1:8" x14ac:dyDescent="0.25">
      <c r="A19" s="70"/>
      <c r="B19" s="3"/>
      <c r="C19" s="22">
        <v>1.25</v>
      </c>
      <c r="D19" s="22">
        <v>1.25</v>
      </c>
      <c r="E19" s="22">
        <v>1.25</v>
      </c>
      <c r="F19" s="22">
        <v>1.25</v>
      </c>
      <c r="G19" s="22">
        <v>1.25</v>
      </c>
      <c r="H19" s="22">
        <v>1.25</v>
      </c>
    </row>
    <row r="20" spans="1:8" x14ac:dyDescent="0.25">
      <c r="A20" s="71"/>
      <c r="B20" s="2"/>
      <c r="C20" s="24"/>
      <c r="D20" s="24"/>
      <c r="E20" s="24"/>
      <c r="F20" s="24"/>
      <c r="G20" s="24"/>
      <c r="H20" s="24"/>
    </row>
    <row r="21" spans="1:8" x14ac:dyDescent="0.25">
      <c r="A21" s="71"/>
      <c r="B21" s="2"/>
      <c r="C21" s="28"/>
      <c r="D21" s="28"/>
      <c r="E21" s="28"/>
      <c r="F21" s="28"/>
      <c r="G21" s="28"/>
      <c r="H21" s="28"/>
    </row>
    <row r="22" spans="1:8" s="32" customFormat="1" ht="15.75" customHeight="1" x14ac:dyDescent="0.25">
      <c r="A22" s="25" t="s">
        <v>117</v>
      </c>
      <c r="B22" s="41"/>
      <c r="C22" s="42"/>
      <c r="D22" s="42"/>
      <c r="E22" s="42"/>
      <c r="F22" s="42"/>
      <c r="G22" s="42"/>
      <c r="H22" s="42"/>
    </row>
    <row r="23" spans="1:8" s="32" customFormat="1" ht="15.75" customHeight="1" x14ac:dyDescent="0.25">
      <c r="A23" s="46">
        <v>0</v>
      </c>
      <c r="B23" s="44" t="s">
        <v>57</v>
      </c>
      <c r="C23" s="40"/>
      <c r="D23" s="45"/>
      <c r="E23" s="45"/>
      <c r="F23" s="45"/>
      <c r="G23" s="45"/>
      <c r="H23" s="45"/>
    </row>
    <row r="24" spans="1:8" s="32" customFormat="1" ht="15.75" customHeight="1" x14ac:dyDescent="0.25">
      <c r="A24" s="72"/>
      <c r="B24" s="73"/>
      <c r="C24" s="40"/>
      <c r="D24" s="45"/>
      <c r="E24" s="45"/>
      <c r="F24" s="45"/>
      <c r="G24" s="45"/>
      <c r="H24" s="45"/>
    </row>
    <row r="25" spans="1:8" s="32" customFormat="1" ht="15.75" customHeight="1" x14ac:dyDescent="0.25">
      <c r="A25" s="72"/>
      <c r="B25" s="73"/>
      <c r="C25" s="40"/>
      <c r="D25" s="45"/>
      <c r="E25" s="45"/>
      <c r="F25" s="45"/>
      <c r="G25" s="45"/>
      <c r="H25" s="45"/>
    </row>
    <row r="26" spans="1:8" ht="33" x14ac:dyDescent="0.25">
      <c r="A26" s="25" t="s">
        <v>118</v>
      </c>
      <c r="B26" s="25" t="s">
        <v>57</v>
      </c>
      <c r="C26" s="13">
        <v>2007</v>
      </c>
      <c r="D26" s="13">
        <v>2008</v>
      </c>
      <c r="E26" s="13">
        <v>2009</v>
      </c>
      <c r="F26" s="13">
        <v>2010</v>
      </c>
      <c r="G26" s="13">
        <v>2011</v>
      </c>
      <c r="H26" s="14">
        <v>2012</v>
      </c>
    </row>
    <row r="27" spans="1:8" s="32" customFormat="1" x14ac:dyDescent="0.25">
      <c r="A27" s="74"/>
      <c r="B27" s="4"/>
      <c r="C27" s="30">
        <f t="shared" ref="C27:H27" si="0">(C3*C7*C11*C15*C19)-$A$23</f>
        <v>1984800856.9141197</v>
      </c>
      <c r="D27" s="30">
        <f t="shared" si="0"/>
        <v>2037799147.82934</v>
      </c>
      <c r="E27" s="30">
        <f t="shared" si="0"/>
        <v>2059618880.4474921</v>
      </c>
      <c r="F27" s="30">
        <f t="shared" si="0"/>
        <v>2111826845.9718707</v>
      </c>
      <c r="G27" s="30">
        <f t="shared" si="0"/>
        <v>2235334266.5500002</v>
      </c>
      <c r="H27" s="30">
        <f t="shared" si="0"/>
        <v>2289262352.0426803</v>
      </c>
    </row>
    <row r="28" spans="1:8" s="32" customFormat="1" x14ac:dyDescent="0.25">
      <c r="A28" s="75"/>
      <c r="B28" s="5"/>
      <c r="C28" s="34"/>
      <c r="D28" s="34"/>
      <c r="E28" s="34"/>
      <c r="F28" s="34"/>
      <c r="G28" s="34"/>
      <c r="H28" s="34"/>
    </row>
    <row r="29" spans="1:8" s="32" customFormat="1" x14ac:dyDescent="0.25">
      <c r="A29" s="75"/>
      <c r="B29" s="5"/>
      <c r="C29" s="35"/>
      <c r="D29" s="35"/>
      <c r="E29" s="35"/>
      <c r="F29" s="35"/>
      <c r="G29" s="35"/>
      <c r="H29" s="35"/>
    </row>
    <row r="30" spans="1:8" ht="33" x14ac:dyDescent="0.25">
      <c r="A30" s="25" t="s">
        <v>119</v>
      </c>
      <c r="B30" s="12" t="s">
        <v>58</v>
      </c>
      <c r="C30" s="13">
        <v>2007</v>
      </c>
      <c r="D30" s="13">
        <v>2008</v>
      </c>
      <c r="E30" s="13">
        <v>2009</v>
      </c>
      <c r="F30" s="13">
        <v>2010</v>
      </c>
      <c r="G30" s="13">
        <v>2011</v>
      </c>
      <c r="H30" s="14">
        <v>2012</v>
      </c>
    </row>
    <row r="31" spans="1:8" s="32" customFormat="1" x14ac:dyDescent="0.25">
      <c r="A31" s="76"/>
      <c r="B31" s="37"/>
      <c r="C31" s="30">
        <v>5.0000000000000001E-3</v>
      </c>
      <c r="D31" s="30">
        <v>5.0000000000000001E-3</v>
      </c>
      <c r="E31" s="30">
        <v>5.0000000000000001E-3</v>
      </c>
      <c r="F31" s="30">
        <v>5.0000000000000001E-3</v>
      </c>
      <c r="G31" s="30">
        <v>5.0000000000000001E-3</v>
      </c>
      <c r="H31" s="30">
        <v>5.0000000000000001E-3</v>
      </c>
    </row>
    <row r="32" spans="1:8" s="32" customFormat="1" x14ac:dyDescent="0.25">
      <c r="A32" s="77"/>
      <c r="B32" s="39"/>
      <c r="C32" s="34"/>
      <c r="D32" s="34"/>
      <c r="E32" s="34"/>
      <c r="F32" s="34"/>
      <c r="G32" s="34"/>
      <c r="H32" s="34"/>
    </row>
    <row r="33" spans="1:8" s="32" customFormat="1" ht="15.75" customHeight="1" x14ac:dyDescent="0.25">
      <c r="A33" s="77"/>
      <c r="B33" s="38"/>
      <c r="C33" s="40"/>
      <c r="D33" s="40"/>
      <c r="E33" s="40"/>
      <c r="F33" s="40"/>
      <c r="G33" s="40"/>
      <c r="H33" s="40"/>
    </row>
    <row r="34" spans="1:8" s="32" customFormat="1" ht="15" customHeight="1" x14ac:dyDescent="0.25">
      <c r="A34" s="78" t="s">
        <v>59</v>
      </c>
      <c r="B34" s="79"/>
      <c r="C34" s="40"/>
      <c r="D34" s="40"/>
      <c r="E34" s="40"/>
      <c r="F34" s="40"/>
      <c r="G34" s="40"/>
      <c r="H34" s="40"/>
    </row>
    <row r="35" spans="1:8" s="32" customFormat="1" x14ac:dyDescent="0.25">
      <c r="A35" s="207">
        <f>44/28</f>
        <v>1.5714285714285714</v>
      </c>
      <c r="B35" s="5"/>
      <c r="C35" s="40"/>
      <c r="D35" s="40"/>
      <c r="E35" s="40"/>
      <c r="F35" s="40"/>
      <c r="G35" s="40"/>
      <c r="H35" s="40"/>
    </row>
    <row r="36" spans="1:8" s="32" customFormat="1" x14ac:dyDescent="0.25">
      <c r="A36" s="48"/>
      <c r="B36" s="38"/>
      <c r="C36" s="40"/>
      <c r="D36" s="40"/>
      <c r="E36" s="40"/>
      <c r="F36" s="40"/>
      <c r="G36" s="40"/>
      <c r="H36" s="40"/>
    </row>
    <row r="37" spans="1:8" s="32" customFormat="1" x14ac:dyDescent="0.25">
      <c r="A37" s="77"/>
      <c r="B37" s="39"/>
      <c r="C37" s="40"/>
      <c r="D37" s="40"/>
      <c r="E37" s="40"/>
      <c r="F37" s="40"/>
      <c r="G37" s="40"/>
      <c r="H37" s="40"/>
    </row>
    <row r="38" spans="1:8" ht="31.5" x14ac:dyDescent="0.25">
      <c r="A38" s="25" t="s">
        <v>99</v>
      </c>
      <c r="B38" s="52" t="s">
        <v>25</v>
      </c>
      <c r="C38" s="80">
        <v>2007</v>
      </c>
      <c r="D38" s="80">
        <v>2008</v>
      </c>
      <c r="E38" s="80">
        <v>2009</v>
      </c>
      <c r="F38" s="80">
        <v>2010</v>
      </c>
      <c r="G38" s="80">
        <v>2011</v>
      </c>
      <c r="H38" s="81">
        <v>2012</v>
      </c>
    </row>
    <row r="39" spans="1:8" x14ac:dyDescent="0.25">
      <c r="A39" s="68"/>
      <c r="B39" s="6"/>
      <c r="C39" s="134">
        <f>C27*C31*$A$35/10^9</f>
        <v>1.5594863875753798E-2</v>
      </c>
      <c r="D39" s="134">
        <f t="shared" ref="D39:H39" si="1">D27*D31*$A$35/10^9</f>
        <v>1.6011279018659098E-2</v>
      </c>
      <c r="E39" s="134">
        <f t="shared" si="1"/>
        <v>1.6182719774944579E-2</v>
      </c>
      <c r="F39" s="134">
        <f t="shared" si="1"/>
        <v>1.6592925218350412E-2</v>
      </c>
      <c r="G39" s="134">
        <f t="shared" si="1"/>
        <v>1.7563340665750004E-2</v>
      </c>
      <c r="H39" s="134">
        <f t="shared" si="1"/>
        <v>1.79870613374782E-2</v>
      </c>
    </row>
    <row r="40" spans="1:8" x14ac:dyDescent="0.25">
      <c r="A40" s="69"/>
      <c r="B40" s="7"/>
      <c r="C40" s="63"/>
      <c r="D40" s="63"/>
      <c r="E40" s="63"/>
      <c r="F40" s="63"/>
      <c r="G40" s="63"/>
      <c r="H40" s="63"/>
    </row>
    <row r="42" spans="1:8" ht="31.5" x14ac:dyDescent="0.25">
      <c r="A42" s="25" t="s">
        <v>100</v>
      </c>
      <c r="B42" s="52" t="s">
        <v>94</v>
      </c>
      <c r="C42" s="60">
        <v>2007</v>
      </c>
      <c r="D42" s="60">
        <v>2008</v>
      </c>
      <c r="E42" s="60">
        <v>2009</v>
      </c>
      <c r="F42" s="60">
        <v>2010</v>
      </c>
      <c r="G42" s="60">
        <v>2011</v>
      </c>
      <c r="H42" s="53">
        <v>2012</v>
      </c>
    </row>
    <row r="43" spans="1:8" x14ac:dyDescent="0.25">
      <c r="A43" s="68"/>
      <c r="B43" s="6"/>
      <c r="C43" s="131">
        <f>C39*310</f>
        <v>4.8344078014836773</v>
      </c>
      <c r="D43" s="131">
        <f t="shared" ref="D43:H43" si="2">D39*310</f>
        <v>4.9634964957843204</v>
      </c>
      <c r="E43" s="131">
        <f t="shared" si="2"/>
        <v>5.0166431302328194</v>
      </c>
      <c r="F43" s="131">
        <f t="shared" si="2"/>
        <v>5.1438068176886276</v>
      </c>
      <c r="G43" s="131">
        <f t="shared" si="2"/>
        <v>5.4446356063825014</v>
      </c>
      <c r="H43" s="132">
        <f t="shared" si="2"/>
        <v>5.5759890146182425</v>
      </c>
    </row>
    <row r="44" spans="1:8" x14ac:dyDescent="0.25">
      <c r="C44" s="83"/>
      <c r="E44" s="83"/>
    </row>
    <row r="46" spans="1:8" ht="47.25" x14ac:dyDescent="0.25">
      <c r="A46" s="25" t="s">
        <v>105</v>
      </c>
      <c r="B46" s="41" t="s">
        <v>94</v>
      </c>
    </row>
    <row r="47" spans="1:8" x14ac:dyDescent="0.25">
      <c r="A47" s="84" t="s">
        <v>95</v>
      </c>
      <c r="B47" s="129">
        <v>4.8980000000000006</v>
      </c>
    </row>
    <row r="48" spans="1:8" x14ac:dyDescent="0.25">
      <c r="A48" s="85" t="s">
        <v>97</v>
      </c>
      <c r="B48" s="133">
        <v>13.537700000000001</v>
      </c>
    </row>
  </sheetData>
  <pageMargins left="0.511811024" right="0.511811024" top="0.78740157499999996" bottom="0.78740157499999996" header="0.31496062000000002" footer="0.31496062000000002"/>
  <pageSetup paperSize="9" orientation="portrait" horizontalDpi="4294967293" verticalDpi="4294967293"/>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42"/>
  <sheetViews>
    <sheetView workbookViewId="0">
      <selection activeCell="J8" sqref="J8"/>
    </sheetView>
  </sheetViews>
  <sheetFormatPr defaultColWidth="8.85546875" defaultRowHeight="15.75" x14ac:dyDescent="0.25"/>
  <cols>
    <col min="1" max="1" width="10" style="8" customWidth="1"/>
    <col min="2" max="2" width="9.85546875" style="8" customWidth="1"/>
    <col min="3" max="4" width="8.85546875" style="8"/>
    <col min="5" max="5" width="10.42578125" style="8" customWidth="1"/>
    <col min="6" max="9" width="8.85546875" style="8"/>
    <col min="10" max="11" width="10" style="8" customWidth="1"/>
    <col min="12" max="12" width="9.42578125" style="8" customWidth="1"/>
    <col min="13" max="13" width="10.140625" style="8" customWidth="1"/>
    <col min="14" max="256" width="8.85546875" style="8"/>
    <col min="257" max="257" width="7.85546875" style="8" customWidth="1"/>
    <col min="258" max="258" width="10" style="8" customWidth="1"/>
    <col min="259" max="266" width="8.85546875" style="8"/>
    <col min="267" max="267" width="10" style="8" customWidth="1"/>
    <col min="268" max="512" width="8.85546875" style="8"/>
    <col min="513" max="513" width="7.85546875" style="8" customWidth="1"/>
    <col min="514" max="514" width="10" style="8" customWidth="1"/>
    <col min="515" max="522" width="8.85546875" style="8"/>
    <col min="523" max="523" width="10" style="8" customWidth="1"/>
    <col min="524" max="768" width="8.85546875" style="8"/>
    <col min="769" max="769" width="7.85546875" style="8" customWidth="1"/>
    <col min="770" max="770" width="10" style="8" customWidth="1"/>
    <col min="771" max="778" width="8.85546875" style="8"/>
    <col min="779" max="779" width="10" style="8" customWidth="1"/>
    <col min="780" max="1024" width="8.85546875" style="8"/>
    <col min="1025" max="1025" width="7.85546875" style="8" customWidth="1"/>
    <col min="1026" max="1026" width="10" style="8" customWidth="1"/>
    <col min="1027" max="1034" width="8.85546875" style="8"/>
    <col min="1035" max="1035" width="10" style="8" customWidth="1"/>
    <col min="1036" max="1280" width="8.85546875" style="8"/>
    <col min="1281" max="1281" width="7.85546875" style="8" customWidth="1"/>
    <col min="1282" max="1282" width="10" style="8" customWidth="1"/>
    <col min="1283" max="1290" width="8.85546875" style="8"/>
    <col min="1291" max="1291" width="10" style="8" customWidth="1"/>
    <col min="1292" max="1536" width="8.85546875" style="8"/>
    <col min="1537" max="1537" width="7.85546875" style="8" customWidth="1"/>
    <col min="1538" max="1538" width="10" style="8" customWidth="1"/>
    <col min="1539" max="1546" width="8.85546875" style="8"/>
    <col min="1547" max="1547" width="10" style="8" customWidth="1"/>
    <col min="1548" max="1792" width="8.85546875" style="8"/>
    <col min="1793" max="1793" width="7.85546875" style="8" customWidth="1"/>
    <col min="1794" max="1794" width="10" style="8" customWidth="1"/>
    <col min="1795" max="1802" width="8.85546875" style="8"/>
    <col min="1803" max="1803" width="10" style="8" customWidth="1"/>
    <col min="1804" max="2048" width="8.85546875" style="8"/>
    <col min="2049" max="2049" width="7.85546875" style="8" customWidth="1"/>
    <col min="2050" max="2050" width="10" style="8" customWidth="1"/>
    <col min="2051" max="2058" width="8.85546875" style="8"/>
    <col min="2059" max="2059" width="10" style="8" customWidth="1"/>
    <col min="2060" max="2304" width="8.85546875" style="8"/>
    <col min="2305" max="2305" width="7.85546875" style="8" customWidth="1"/>
    <col min="2306" max="2306" width="10" style="8" customWidth="1"/>
    <col min="2307" max="2314" width="8.85546875" style="8"/>
    <col min="2315" max="2315" width="10" style="8" customWidth="1"/>
    <col min="2316" max="2560" width="8.85546875" style="8"/>
    <col min="2561" max="2561" width="7.85546875" style="8" customWidth="1"/>
    <col min="2562" max="2562" width="10" style="8" customWidth="1"/>
    <col min="2563" max="2570" width="8.85546875" style="8"/>
    <col min="2571" max="2571" width="10" style="8" customWidth="1"/>
    <col min="2572" max="2816" width="8.85546875" style="8"/>
    <col min="2817" max="2817" width="7.85546875" style="8" customWidth="1"/>
    <col min="2818" max="2818" width="10" style="8" customWidth="1"/>
    <col min="2819" max="2826" width="8.85546875" style="8"/>
    <col min="2827" max="2827" width="10" style="8" customWidth="1"/>
    <col min="2828" max="3072" width="8.85546875" style="8"/>
    <col min="3073" max="3073" width="7.85546875" style="8" customWidth="1"/>
    <col min="3074" max="3074" width="10" style="8" customWidth="1"/>
    <col min="3075" max="3082" width="8.85546875" style="8"/>
    <col min="3083" max="3083" width="10" style="8" customWidth="1"/>
    <col min="3084" max="3328" width="8.85546875" style="8"/>
    <col min="3329" max="3329" width="7.85546875" style="8" customWidth="1"/>
    <col min="3330" max="3330" width="10" style="8" customWidth="1"/>
    <col min="3331" max="3338" width="8.85546875" style="8"/>
    <col min="3339" max="3339" width="10" style="8" customWidth="1"/>
    <col min="3340" max="3584" width="8.85546875" style="8"/>
    <col min="3585" max="3585" width="7.85546875" style="8" customWidth="1"/>
    <col min="3586" max="3586" width="10" style="8" customWidth="1"/>
    <col min="3587" max="3594" width="8.85546875" style="8"/>
    <col min="3595" max="3595" width="10" style="8" customWidth="1"/>
    <col min="3596" max="3840" width="8.85546875" style="8"/>
    <col min="3841" max="3841" width="7.85546875" style="8" customWidth="1"/>
    <col min="3842" max="3842" width="10" style="8" customWidth="1"/>
    <col min="3843" max="3850" width="8.85546875" style="8"/>
    <col min="3851" max="3851" width="10" style="8" customWidth="1"/>
    <col min="3852" max="4096" width="8.85546875" style="8"/>
    <col min="4097" max="4097" width="7.85546875" style="8" customWidth="1"/>
    <col min="4098" max="4098" width="10" style="8" customWidth="1"/>
    <col min="4099" max="4106" width="8.85546875" style="8"/>
    <col min="4107" max="4107" width="10" style="8" customWidth="1"/>
    <col min="4108" max="4352" width="8.85546875" style="8"/>
    <col min="4353" max="4353" width="7.85546875" style="8" customWidth="1"/>
    <col min="4354" max="4354" width="10" style="8" customWidth="1"/>
    <col min="4355" max="4362" width="8.85546875" style="8"/>
    <col min="4363" max="4363" width="10" style="8" customWidth="1"/>
    <col min="4364" max="4608" width="8.85546875" style="8"/>
    <col min="4609" max="4609" width="7.85546875" style="8" customWidth="1"/>
    <col min="4610" max="4610" width="10" style="8" customWidth="1"/>
    <col min="4611" max="4618" width="8.85546875" style="8"/>
    <col min="4619" max="4619" width="10" style="8" customWidth="1"/>
    <col min="4620" max="4864" width="8.85546875" style="8"/>
    <col min="4865" max="4865" width="7.85546875" style="8" customWidth="1"/>
    <col min="4866" max="4866" width="10" style="8" customWidth="1"/>
    <col min="4867" max="4874" width="8.85546875" style="8"/>
    <col min="4875" max="4875" width="10" style="8" customWidth="1"/>
    <col min="4876" max="5120" width="8.85546875" style="8"/>
    <col min="5121" max="5121" width="7.85546875" style="8" customWidth="1"/>
    <col min="5122" max="5122" width="10" style="8" customWidth="1"/>
    <col min="5123" max="5130" width="8.85546875" style="8"/>
    <col min="5131" max="5131" width="10" style="8" customWidth="1"/>
    <col min="5132" max="5376" width="8.85546875" style="8"/>
    <col min="5377" max="5377" width="7.85546875" style="8" customWidth="1"/>
    <col min="5378" max="5378" width="10" style="8" customWidth="1"/>
    <col min="5379" max="5386" width="8.85546875" style="8"/>
    <col min="5387" max="5387" width="10" style="8" customWidth="1"/>
    <col min="5388" max="5632" width="8.85546875" style="8"/>
    <col min="5633" max="5633" width="7.85546875" style="8" customWidth="1"/>
    <col min="5634" max="5634" width="10" style="8" customWidth="1"/>
    <col min="5635" max="5642" width="8.85546875" style="8"/>
    <col min="5643" max="5643" width="10" style="8" customWidth="1"/>
    <col min="5644" max="5888" width="8.85546875" style="8"/>
    <col min="5889" max="5889" width="7.85546875" style="8" customWidth="1"/>
    <col min="5890" max="5890" width="10" style="8" customWidth="1"/>
    <col min="5891" max="5898" width="8.85546875" style="8"/>
    <col min="5899" max="5899" width="10" style="8" customWidth="1"/>
    <col min="5900" max="6144" width="8.85546875" style="8"/>
    <col min="6145" max="6145" width="7.85546875" style="8" customWidth="1"/>
    <col min="6146" max="6146" width="10" style="8" customWidth="1"/>
    <col min="6147" max="6154" width="8.85546875" style="8"/>
    <col min="6155" max="6155" width="10" style="8" customWidth="1"/>
    <col min="6156" max="6400" width="8.85546875" style="8"/>
    <col min="6401" max="6401" width="7.85546875" style="8" customWidth="1"/>
    <col min="6402" max="6402" width="10" style="8" customWidth="1"/>
    <col min="6403" max="6410" width="8.85546875" style="8"/>
    <col min="6411" max="6411" width="10" style="8" customWidth="1"/>
    <col min="6412" max="6656" width="8.85546875" style="8"/>
    <col min="6657" max="6657" width="7.85546875" style="8" customWidth="1"/>
    <col min="6658" max="6658" width="10" style="8" customWidth="1"/>
    <col min="6659" max="6666" width="8.85546875" style="8"/>
    <col min="6667" max="6667" width="10" style="8" customWidth="1"/>
    <col min="6668" max="6912" width="8.85546875" style="8"/>
    <col min="6913" max="6913" width="7.85546875" style="8" customWidth="1"/>
    <col min="6914" max="6914" width="10" style="8" customWidth="1"/>
    <col min="6915" max="6922" width="8.85546875" style="8"/>
    <col min="6923" max="6923" width="10" style="8" customWidth="1"/>
    <col min="6924" max="7168" width="8.85546875" style="8"/>
    <col min="7169" max="7169" width="7.85546875" style="8" customWidth="1"/>
    <col min="7170" max="7170" width="10" style="8" customWidth="1"/>
    <col min="7171" max="7178" width="8.85546875" style="8"/>
    <col min="7179" max="7179" width="10" style="8" customWidth="1"/>
    <col min="7180" max="7424" width="8.85546875" style="8"/>
    <col min="7425" max="7425" width="7.85546875" style="8" customWidth="1"/>
    <col min="7426" max="7426" width="10" style="8" customWidth="1"/>
    <col min="7427" max="7434" width="8.85546875" style="8"/>
    <col min="7435" max="7435" width="10" style="8" customWidth="1"/>
    <col min="7436" max="7680" width="8.85546875" style="8"/>
    <col min="7681" max="7681" width="7.85546875" style="8" customWidth="1"/>
    <col min="7682" max="7682" width="10" style="8" customWidth="1"/>
    <col min="7683" max="7690" width="8.85546875" style="8"/>
    <col min="7691" max="7691" width="10" style="8" customWidth="1"/>
    <col min="7692" max="7936" width="8.85546875" style="8"/>
    <col min="7937" max="7937" width="7.85546875" style="8" customWidth="1"/>
    <col min="7938" max="7938" width="10" style="8" customWidth="1"/>
    <col min="7939" max="7946" width="8.85546875" style="8"/>
    <col min="7947" max="7947" width="10" style="8" customWidth="1"/>
    <col min="7948" max="8192" width="8.85546875" style="8"/>
    <col min="8193" max="8193" width="7.85546875" style="8" customWidth="1"/>
    <col min="8194" max="8194" width="10" style="8" customWidth="1"/>
    <col min="8195" max="8202" width="8.85546875" style="8"/>
    <col min="8203" max="8203" width="10" style="8" customWidth="1"/>
    <col min="8204" max="8448" width="8.85546875" style="8"/>
    <col min="8449" max="8449" width="7.85546875" style="8" customWidth="1"/>
    <col min="8450" max="8450" width="10" style="8" customWidth="1"/>
    <col min="8451" max="8458" width="8.85546875" style="8"/>
    <col min="8459" max="8459" width="10" style="8" customWidth="1"/>
    <col min="8460" max="8704" width="8.85546875" style="8"/>
    <col min="8705" max="8705" width="7.85546875" style="8" customWidth="1"/>
    <col min="8706" max="8706" width="10" style="8" customWidth="1"/>
    <col min="8707" max="8714" width="8.85546875" style="8"/>
    <col min="8715" max="8715" width="10" style="8" customWidth="1"/>
    <col min="8716" max="8960" width="8.85546875" style="8"/>
    <col min="8961" max="8961" width="7.85546875" style="8" customWidth="1"/>
    <col min="8962" max="8962" width="10" style="8" customWidth="1"/>
    <col min="8963" max="8970" width="8.85546875" style="8"/>
    <col min="8971" max="8971" width="10" style="8" customWidth="1"/>
    <col min="8972" max="9216" width="8.85546875" style="8"/>
    <col min="9217" max="9217" width="7.85546875" style="8" customWidth="1"/>
    <col min="9218" max="9218" width="10" style="8" customWidth="1"/>
    <col min="9219" max="9226" width="8.85546875" style="8"/>
    <col min="9227" max="9227" width="10" style="8" customWidth="1"/>
    <col min="9228" max="9472" width="8.85546875" style="8"/>
    <col min="9473" max="9473" width="7.85546875" style="8" customWidth="1"/>
    <col min="9474" max="9474" width="10" style="8" customWidth="1"/>
    <col min="9475" max="9482" width="8.85546875" style="8"/>
    <col min="9483" max="9483" width="10" style="8" customWidth="1"/>
    <col min="9484" max="9728" width="8.85546875" style="8"/>
    <col min="9729" max="9729" width="7.85546875" style="8" customWidth="1"/>
    <col min="9730" max="9730" width="10" style="8" customWidth="1"/>
    <col min="9731" max="9738" width="8.85546875" style="8"/>
    <col min="9739" max="9739" width="10" style="8" customWidth="1"/>
    <col min="9740" max="9984" width="8.85546875" style="8"/>
    <col min="9985" max="9985" width="7.85546875" style="8" customWidth="1"/>
    <col min="9986" max="9986" width="10" style="8" customWidth="1"/>
    <col min="9987" max="9994" width="8.85546875" style="8"/>
    <col min="9995" max="9995" width="10" style="8" customWidth="1"/>
    <col min="9996" max="10240" width="8.85546875" style="8"/>
    <col min="10241" max="10241" width="7.85546875" style="8" customWidth="1"/>
    <col min="10242" max="10242" width="10" style="8" customWidth="1"/>
    <col min="10243" max="10250" width="8.85546875" style="8"/>
    <col min="10251" max="10251" width="10" style="8" customWidth="1"/>
    <col min="10252" max="10496" width="8.85546875" style="8"/>
    <col min="10497" max="10497" width="7.85546875" style="8" customWidth="1"/>
    <col min="10498" max="10498" width="10" style="8" customWidth="1"/>
    <col min="10499" max="10506" width="8.85546875" style="8"/>
    <col min="10507" max="10507" width="10" style="8" customWidth="1"/>
    <col min="10508" max="10752" width="8.85546875" style="8"/>
    <col min="10753" max="10753" width="7.85546875" style="8" customWidth="1"/>
    <col min="10754" max="10754" width="10" style="8" customWidth="1"/>
    <col min="10755" max="10762" width="8.85546875" style="8"/>
    <col min="10763" max="10763" width="10" style="8" customWidth="1"/>
    <col min="10764" max="11008" width="8.85546875" style="8"/>
    <col min="11009" max="11009" width="7.85546875" style="8" customWidth="1"/>
    <col min="11010" max="11010" width="10" style="8" customWidth="1"/>
    <col min="11011" max="11018" width="8.85546875" style="8"/>
    <col min="11019" max="11019" width="10" style="8" customWidth="1"/>
    <col min="11020" max="11264" width="8.85546875" style="8"/>
    <col min="11265" max="11265" width="7.85546875" style="8" customWidth="1"/>
    <col min="11266" max="11266" width="10" style="8" customWidth="1"/>
    <col min="11267" max="11274" width="8.85546875" style="8"/>
    <col min="11275" max="11275" width="10" style="8" customWidth="1"/>
    <col min="11276" max="11520" width="8.85546875" style="8"/>
    <col min="11521" max="11521" width="7.85546875" style="8" customWidth="1"/>
    <col min="11522" max="11522" width="10" style="8" customWidth="1"/>
    <col min="11523" max="11530" width="8.85546875" style="8"/>
    <col min="11531" max="11531" width="10" style="8" customWidth="1"/>
    <col min="11532" max="11776" width="8.85546875" style="8"/>
    <col min="11777" max="11777" width="7.85546875" style="8" customWidth="1"/>
    <col min="11778" max="11778" width="10" style="8" customWidth="1"/>
    <col min="11779" max="11786" width="8.85546875" style="8"/>
    <col min="11787" max="11787" width="10" style="8" customWidth="1"/>
    <col min="11788" max="12032" width="8.85546875" style="8"/>
    <col min="12033" max="12033" width="7.85546875" style="8" customWidth="1"/>
    <col min="12034" max="12034" width="10" style="8" customWidth="1"/>
    <col min="12035" max="12042" width="8.85546875" style="8"/>
    <col min="12043" max="12043" width="10" style="8" customWidth="1"/>
    <col min="12044" max="12288" width="8.85546875" style="8"/>
    <col min="12289" max="12289" width="7.85546875" style="8" customWidth="1"/>
    <col min="12290" max="12290" width="10" style="8" customWidth="1"/>
    <col min="12291" max="12298" width="8.85546875" style="8"/>
    <col min="12299" max="12299" width="10" style="8" customWidth="1"/>
    <col min="12300" max="12544" width="8.85546875" style="8"/>
    <col min="12545" max="12545" width="7.85546875" style="8" customWidth="1"/>
    <col min="12546" max="12546" width="10" style="8" customWidth="1"/>
    <col min="12547" max="12554" width="8.85546875" style="8"/>
    <col min="12555" max="12555" width="10" style="8" customWidth="1"/>
    <col min="12556" max="12800" width="8.85546875" style="8"/>
    <col min="12801" max="12801" width="7.85546875" style="8" customWidth="1"/>
    <col min="12802" max="12802" width="10" style="8" customWidth="1"/>
    <col min="12803" max="12810" width="8.85546875" style="8"/>
    <col min="12811" max="12811" width="10" style="8" customWidth="1"/>
    <col min="12812" max="13056" width="8.85546875" style="8"/>
    <col min="13057" max="13057" width="7.85546875" style="8" customWidth="1"/>
    <col min="13058" max="13058" width="10" style="8" customWidth="1"/>
    <col min="13059" max="13066" width="8.85546875" style="8"/>
    <col min="13067" max="13067" width="10" style="8" customWidth="1"/>
    <col min="13068" max="13312" width="8.85546875" style="8"/>
    <col min="13313" max="13313" width="7.85546875" style="8" customWidth="1"/>
    <col min="13314" max="13314" width="10" style="8" customWidth="1"/>
    <col min="13315" max="13322" width="8.85546875" style="8"/>
    <col min="13323" max="13323" width="10" style="8" customWidth="1"/>
    <col min="13324" max="13568" width="8.85546875" style="8"/>
    <col min="13569" max="13569" width="7.85546875" style="8" customWidth="1"/>
    <col min="13570" max="13570" width="10" style="8" customWidth="1"/>
    <col min="13571" max="13578" width="8.85546875" style="8"/>
    <col min="13579" max="13579" width="10" style="8" customWidth="1"/>
    <col min="13580" max="13824" width="8.85546875" style="8"/>
    <col min="13825" max="13825" width="7.85546875" style="8" customWidth="1"/>
    <col min="13826" max="13826" width="10" style="8" customWidth="1"/>
    <col min="13827" max="13834" width="8.85546875" style="8"/>
    <col min="13835" max="13835" width="10" style="8" customWidth="1"/>
    <col min="13836" max="14080" width="8.85546875" style="8"/>
    <col min="14081" max="14081" width="7.85546875" style="8" customWidth="1"/>
    <col min="14082" max="14082" width="10" style="8" customWidth="1"/>
    <col min="14083" max="14090" width="8.85546875" style="8"/>
    <col min="14091" max="14091" width="10" style="8" customWidth="1"/>
    <col min="14092" max="14336" width="8.85546875" style="8"/>
    <col min="14337" max="14337" width="7.85546875" style="8" customWidth="1"/>
    <col min="14338" max="14338" width="10" style="8" customWidth="1"/>
    <col min="14339" max="14346" width="8.85546875" style="8"/>
    <col min="14347" max="14347" width="10" style="8" customWidth="1"/>
    <col min="14348" max="14592" width="8.85546875" style="8"/>
    <col min="14593" max="14593" width="7.85546875" style="8" customWidth="1"/>
    <col min="14594" max="14594" width="10" style="8" customWidth="1"/>
    <col min="14595" max="14602" width="8.85546875" style="8"/>
    <col min="14603" max="14603" width="10" style="8" customWidth="1"/>
    <col min="14604" max="14848" width="8.85546875" style="8"/>
    <col min="14849" max="14849" width="7.85546875" style="8" customWidth="1"/>
    <col min="14850" max="14850" width="10" style="8" customWidth="1"/>
    <col min="14851" max="14858" width="8.85546875" style="8"/>
    <col min="14859" max="14859" width="10" style="8" customWidth="1"/>
    <col min="14860" max="15104" width="8.85546875" style="8"/>
    <col min="15105" max="15105" width="7.85546875" style="8" customWidth="1"/>
    <col min="15106" max="15106" width="10" style="8" customWidth="1"/>
    <col min="15107" max="15114" width="8.85546875" style="8"/>
    <col min="15115" max="15115" width="10" style="8" customWidth="1"/>
    <col min="15116" max="15360" width="8.85546875" style="8"/>
    <col min="15361" max="15361" width="7.85546875" style="8" customWidth="1"/>
    <col min="15362" max="15362" width="10" style="8" customWidth="1"/>
    <col min="15363" max="15370" width="8.85546875" style="8"/>
    <col min="15371" max="15371" width="10" style="8" customWidth="1"/>
    <col min="15372" max="15616" width="8.85546875" style="8"/>
    <col min="15617" max="15617" width="7.85546875" style="8" customWidth="1"/>
    <col min="15618" max="15618" width="10" style="8" customWidth="1"/>
    <col min="15619" max="15626" width="8.85546875" style="8"/>
    <col min="15627" max="15627" width="10" style="8" customWidth="1"/>
    <col min="15628" max="15872" width="8.85546875" style="8"/>
    <col min="15873" max="15873" width="7.85546875" style="8" customWidth="1"/>
    <col min="15874" max="15874" width="10" style="8" customWidth="1"/>
    <col min="15875" max="15882" width="8.85546875" style="8"/>
    <col min="15883" max="15883" width="10" style="8" customWidth="1"/>
    <col min="15884" max="16128" width="8.85546875" style="8"/>
    <col min="16129" max="16129" width="7.85546875" style="8" customWidth="1"/>
    <col min="16130" max="16130" width="10" style="8" customWidth="1"/>
    <col min="16131" max="16138" width="8.85546875" style="8"/>
    <col min="16139" max="16139" width="10" style="8" customWidth="1"/>
    <col min="16140" max="16384" width="8.85546875" style="8"/>
  </cols>
  <sheetData>
    <row r="1" spans="3:11" x14ac:dyDescent="0.25">
      <c r="C1" s="252" t="s">
        <v>70</v>
      </c>
      <c r="D1" s="252"/>
      <c r="E1" s="252"/>
      <c r="F1" s="252"/>
      <c r="G1" s="252"/>
      <c r="H1" s="252"/>
      <c r="I1" s="252"/>
    </row>
    <row r="2" spans="3:11" x14ac:dyDescent="0.25">
      <c r="E2" s="122"/>
    </row>
    <row r="3" spans="3:11" x14ac:dyDescent="0.25">
      <c r="E3" s="246" t="s">
        <v>49</v>
      </c>
      <c r="F3" s="247"/>
      <c r="G3" s="248"/>
      <c r="I3" s="246" t="s">
        <v>2</v>
      </c>
      <c r="J3" s="247"/>
      <c r="K3" s="248"/>
    </row>
    <row r="4" spans="3:11" x14ac:dyDescent="0.25">
      <c r="E4" s="249"/>
      <c r="F4" s="250"/>
      <c r="G4" s="251"/>
      <c r="I4" s="249"/>
      <c r="J4" s="250"/>
      <c r="K4" s="251"/>
    </row>
    <row r="5" spans="3:11" x14ac:dyDescent="0.25">
      <c r="E5" s="123"/>
      <c r="F5" s="123"/>
      <c r="G5" s="123"/>
      <c r="I5" s="123"/>
      <c r="J5" s="123"/>
      <c r="K5" s="123"/>
    </row>
    <row r="8" spans="3:11" ht="24" customHeight="1" x14ac:dyDescent="0.25">
      <c r="E8" s="246" t="s">
        <v>133</v>
      </c>
      <c r="F8" s="247"/>
      <c r="G8" s="248"/>
    </row>
    <row r="9" spans="3:11" ht="32.25" customHeight="1" x14ac:dyDescent="0.25">
      <c r="E9" s="249"/>
      <c r="F9" s="250"/>
      <c r="G9" s="251"/>
    </row>
    <row r="13" spans="3:11" x14ac:dyDescent="0.25">
      <c r="E13" s="246" t="s">
        <v>134</v>
      </c>
      <c r="F13" s="247"/>
      <c r="G13" s="248"/>
    </row>
    <row r="14" spans="3:11" x14ac:dyDescent="0.25">
      <c r="E14" s="249"/>
      <c r="F14" s="250"/>
      <c r="G14" s="251"/>
    </row>
    <row r="18" spans="1:15" x14ac:dyDescent="0.25">
      <c r="E18" s="246" t="s">
        <v>76</v>
      </c>
      <c r="F18" s="247"/>
      <c r="G18" s="248"/>
      <c r="H18" s="10"/>
      <c r="I18" s="10"/>
      <c r="J18" s="10"/>
      <c r="K18" s="10"/>
    </row>
    <row r="19" spans="1:15" x14ac:dyDescent="0.25">
      <c r="E19" s="249"/>
      <c r="F19" s="250"/>
      <c r="G19" s="251"/>
    </row>
    <row r="23" spans="1:15" ht="18" customHeight="1" x14ac:dyDescent="0.25">
      <c r="E23" s="246" t="s">
        <v>135</v>
      </c>
      <c r="F23" s="247"/>
      <c r="G23" s="248"/>
      <c r="I23" s="246" t="s">
        <v>12</v>
      </c>
      <c r="J23" s="247"/>
      <c r="K23" s="248"/>
      <c r="M23" s="246" t="s">
        <v>136</v>
      </c>
      <c r="N23" s="247"/>
      <c r="O23" s="248"/>
    </row>
    <row r="24" spans="1:15" ht="21" customHeight="1" x14ac:dyDescent="0.25">
      <c r="A24" s="124"/>
      <c r="B24" s="125"/>
      <c r="E24" s="249"/>
      <c r="F24" s="250"/>
      <c r="G24" s="251"/>
      <c r="I24" s="249"/>
      <c r="J24" s="250"/>
      <c r="K24" s="251"/>
      <c r="L24" s="125"/>
      <c r="M24" s="249"/>
      <c r="N24" s="250"/>
      <c r="O24" s="251"/>
    </row>
    <row r="25" spans="1:15" x14ac:dyDescent="0.25">
      <c r="A25" s="125"/>
      <c r="B25" s="125"/>
      <c r="J25" s="125"/>
      <c r="K25" s="125"/>
      <c r="L25" s="125"/>
    </row>
    <row r="27" spans="1:15" x14ac:dyDescent="0.25">
      <c r="A27" s="124"/>
      <c r="B27" s="125"/>
      <c r="J27" s="124"/>
      <c r="K27" s="124"/>
      <c r="L27" s="125"/>
    </row>
    <row r="28" spans="1:15" x14ac:dyDescent="0.25">
      <c r="E28" s="243" t="s">
        <v>27</v>
      </c>
      <c r="F28" s="244"/>
      <c r="G28" s="245"/>
    </row>
    <row r="29" spans="1:15" x14ac:dyDescent="0.25">
      <c r="E29" s="10"/>
      <c r="F29" s="51"/>
      <c r="G29" s="51"/>
    </row>
    <row r="30" spans="1:15" x14ac:dyDescent="0.25">
      <c r="E30" s="51"/>
      <c r="F30" s="51"/>
      <c r="G30" s="51"/>
    </row>
    <row r="31" spans="1:15" x14ac:dyDescent="0.25">
      <c r="E31" s="51"/>
      <c r="F31" s="51"/>
      <c r="G31" s="51"/>
    </row>
    <row r="32" spans="1:15" ht="15" customHeight="1" x14ac:dyDescent="0.25">
      <c r="E32" s="231" t="s">
        <v>50</v>
      </c>
      <c r="F32" s="232"/>
      <c r="G32" s="233"/>
    </row>
    <row r="33" spans="5:7" x14ac:dyDescent="0.25">
      <c r="E33" s="234"/>
      <c r="F33" s="235"/>
      <c r="G33" s="236"/>
    </row>
    <row r="34" spans="5:7" x14ac:dyDescent="0.25">
      <c r="E34" s="51"/>
      <c r="F34" s="51"/>
      <c r="G34" s="51"/>
    </row>
    <row r="37" spans="5:7" x14ac:dyDescent="0.25">
      <c r="E37" s="243" t="s">
        <v>28</v>
      </c>
      <c r="F37" s="244"/>
      <c r="G37" s="245"/>
    </row>
    <row r="41" spans="5:7" x14ac:dyDescent="0.25">
      <c r="E41" s="237" t="s">
        <v>72</v>
      </c>
      <c r="F41" s="238"/>
      <c r="G41" s="239"/>
    </row>
    <row r="42" spans="5:7" x14ac:dyDescent="0.25">
      <c r="E42" s="240"/>
      <c r="F42" s="241"/>
      <c r="G42" s="242"/>
    </row>
  </sheetData>
  <mergeCells count="13">
    <mergeCell ref="I3:K4"/>
    <mergeCell ref="C1:I1"/>
    <mergeCell ref="M23:O24"/>
    <mergeCell ref="I23:K24"/>
    <mergeCell ref="E13:G14"/>
    <mergeCell ref="E18:G19"/>
    <mergeCell ref="E23:G24"/>
    <mergeCell ref="E3:G4"/>
    <mergeCell ref="E32:G33"/>
    <mergeCell ref="E41:G42"/>
    <mergeCell ref="E37:G37"/>
    <mergeCell ref="E28:G28"/>
    <mergeCell ref="E8:G9"/>
  </mergeCells>
  <pageMargins left="0.511811024" right="0.511811024" top="0.78740157499999996" bottom="0.78740157499999996" header="0.31496062000000002" footer="0.31496062000000002"/>
  <pageSetup paperSize="9" orientation="portrait" horizontalDpi="4294967293" verticalDpi="4294967293"/>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O39"/>
  <sheetViews>
    <sheetView workbookViewId="0">
      <selection activeCell="M33" sqref="M33"/>
    </sheetView>
  </sheetViews>
  <sheetFormatPr defaultColWidth="8.85546875" defaultRowHeight="15.75" x14ac:dyDescent="0.25"/>
  <cols>
    <col min="1" max="1" width="10" style="8" customWidth="1"/>
    <col min="2" max="2" width="9.85546875" style="8" customWidth="1"/>
    <col min="3" max="4" width="8.85546875" style="8"/>
    <col min="5" max="5" width="10.42578125" style="8" customWidth="1"/>
    <col min="6" max="6" width="11.140625" style="8" customWidth="1"/>
    <col min="7" max="7" width="12.42578125" style="8" customWidth="1"/>
    <col min="8" max="9" width="8.85546875" style="8"/>
    <col min="10" max="11" width="10" style="8" customWidth="1"/>
    <col min="12" max="12" width="9.42578125" style="8" customWidth="1"/>
    <col min="13" max="13" width="10.140625" style="8" customWidth="1"/>
    <col min="14" max="256" width="8.85546875" style="8"/>
    <col min="257" max="257" width="7.85546875" style="8" customWidth="1"/>
    <col min="258" max="258" width="10" style="8" customWidth="1"/>
    <col min="259" max="266" width="8.85546875" style="8"/>
    <col min="267" max="267" width="10" style="8" customWidth="1"/>
    <col min="268" max="512" width="8.85546875" style="8"/>
    <col min="513" max="513" width="7.85546875" style="8" customWidth="1"/>
    <col min="514" max="514" width="10" style="8" customWidth="1"/>
    <col min="515" max="522" width="8.85546875" style="8"/>
    <col min="523" max="523" width="10" style="8" customWidth="1"/>
    <col min="524" max="768" width="8.85546875" style="8"/>
    <col min="769" max="769" width="7.85546875" style="8" customWidth="1"/>
    <col min="770" max="770" width="10" style="8" customWidth="1"/>
    <col min="771" max="778" width="8.85546875" style="8"/>
    <col min="779" max="779" width="10" style="8" customWidth="1"/>
    <col min="780" max="1024" width="8.85546875" style="8"/>
    <col min="1025" max="1025" width="7.85546875" style="8" customWidth="1"/>
    <col min="1026" max="1026" width="10" style="8" customWidth="1"/>
    <col min="1027" max="1034" width="8.85546875" style="8"/>
    <col min="1035" max="1035" width="10" style="8" customWidth="1"/>
    <col min="1036" max="1280" width="8.85546875" style="8"/>
    <col min="1281" max="1281" width="7.85546875" style="8" customWidth="1"/>
    <col min="1282" max="1282" width="10" style="8" customWidth="1"/>
    <col min="1283" max="1290" width="8.85546875" style="8"/>
    <col min="1291" max="1291" width="10" style="8" customWidth="1"/>
    <col min="1292" max="1536" width="8.85546875" style="8"/>
    <col min="1537" max="1537" width="7.85546875" style="8" customWidth="1"/>
    <col min="1538" max="1538" width="10" style="8" customWidth="1"/>
    <col min="1539" max="1546" width="8.85546875" style="8"/>
    <col min="1547" max="1547" width="10" style="8" customWidth="1"/>
    <col min="1548" max="1792" width="8.85546875" style="8"/>
    <col min="1793" max="1793" width="7.85546875" style="8" customWidth="1"/>
    <col min="1794" max="1794" width="10" style="8" customWidth="1"/>
    <col min="1795" max="1802" width="8.85546875" style="8"/>
    <col min="1803" max="1803" width="10" style="8" customWidth="1"/>
    <col min="1804" max="2048" width="8.85546875" style="8"/>
    <col min="2049" max="2049" width="7.85546875" style="8" customWidth="1"/>
    <col min="2050" max="2050" width="10" style="8" customWidth="1"/>
    <col min="2051" max="2058" width="8.85546875" style="8"/>
    <col min="2059" max="2059" width="10" style="8" customWidth="1"/>
    <col min="2060" max="2304" width="8.85546875" style="8"/>
    <col min="2305" max="2305" width="7.85546875" style="8" customWidth="1"/>
    <col min="2306" max="2306" width="10" style="8" customWidth="1"/>
    <col min="2307" max="2314" width="8.85546875" style="8"/>
    <col min="2315" max="2315" width="10" style="8" customWidth="1"/>
    <col min="2316" max="2560" width="8.85546875" style="8"/>
    <col min="2561" max="2561" width="7.85546875" style="8" customWidth="1"/>
    <col min="2562" max="2562" width="10" style="8" customWidth="1"/>
    <col min="2563" max="2570" width="8.85546875" style="8"/>
    <col min="2571" max="2571" width="10" style="8" customWidth="1"/>
    <col min="2572" max="2816" width="8.85546875" style="8"/>
    <col min="2817" max="2817" width="7.85546875" style="8" customWidth="1"/>
    <col min="2818" max="2818" width="10" style="8" customWidth="1"/>
    <col min="2819" max="2826" width="8.85546875" style="8"/>
    <col min="2827" max="2827" width="10" style="8" customWidth="1"/>
    <col min="2828" max="3072" width="8.85546875" style="8"/>
    <col min="3073" max="3073" width="7.85546875" style="8" customWidth="1"/>
    <col min="3074" max="3074" width="10" style="8" customWidth="1"/>
    <col min="3075" max="3082" width="8.85546875" style="8"/>
    <col min="3083" max="3083" width="10" style="8" customWidth="1"/>
    <col min="3084" max="3328" width="8.85546875" style="8"/>
    <col min="3329" max="3329" width="7.85546875" style="8" customWidth="1"/>
    <col min="3330" max="3330" width="10" style="8" customWidth="1"/>
    <col min="3331" max="3338" width="8.85546875" style="8"/>
    <col min="3339" max="3339" width="10" style="8" customWidth="1"/>
    <col min="3340" max="3584" width="8.85546875" style="8"/>
    <col min="3585" max="3585" width="7.85546875" style="8" customWidth="1"/>
    <col min="3586" max="3586" width="10" style="8" customWidth="1"/>
    <col min="3587" max="3594" width="8.85546875" style="8"/>
    <col min="3595" max="3595" width="10" style="8" customWidth="1"/>
    <col min="3596" max="3840" width="8.85546875" style="8"/>
    <col min="3841" max="3841" width="7.85546875" style="8" customWidth="1"/>
    <col min="3842" max="3842" width="10" style="8" customWidth="1"/>
    <col min="3843" max="3850" width="8.85546875" style="8"/>
    <col min="3851" max="3851" width="10" style="8" customWidth="1"/>
    <col min="3852" max="4096" width="8.85546875" style="8"/>
    <col min="4097" max="4097" width="7.85546875" style="8" customWidth="1"/>
    <col min="4098" max="4098" width="10" style="8" customWidth="1"/>
    <col min="4099" max="4106" width="8.85546875" style="8"/>
    <col min="4107" max="4107" width="10" style="8" customWidth="1"/>
    <col min="4108" max="4352" width="8.85546875" style="8"/>
    <col min="4353" max="4353" width="7.85546875" style="8" customWidth="1"/>
    <col min="4354" max="4354" width="10" style="8" customWidth="1"/>
    <col min="4355" max="4362" width="8.85546875" style="8"/>
    <col min="4363" max="4363" width="10" style="8" customWidth="1"/>
    <col min="4364" max="4608" width="8.85546875" style="8"/>
    <col min="4609" max="4609" width="7.85546875" style="8" customWidth="1"/>
    <col min="4610" max="4610" width="10" style="8" customWidth="1"/>
    <col min="4611" max="4618" width="8.85546875" style="8"/>
    <col min="4619" max="4619" width="10" style="8" customWidth="1"/>
    <col min="4620" max="4864" width="8.85546875" style="8"/>
    <col min="4865" max="4865" width="7.85546875" style="8" customWidth="1"/>
    <col min="4866" max="4866" width="10" style="8" customWidth="1"/>
    <col min="4867" max="4874" width="8.85546875" style="8"/>
    <col min="4875" max="4875" width="10" style="8" customWidth="1"/>
    <col min="4876" max="5120" width="8.85546875" style="8"/>
    <col min="5121" max="5121" width="7.85546875" style="8" customWidth="1"/>
    <col min="5122" max="5122" width="10" style="8" customWidth="1"/>
    <col min="5123" max="5130" width="8.85546875" style="8"/>
    <col min="5131" max="5131" width="10" style="8" customWidth="1"/>
    <col min="5132" max="5376" width="8.85546875" style="8"/>
    <col min="5377" max="5377" width="7.85546875" style="8" customWidth="1"/>
    <col min="5378" max="5378" width="10" style="8" customWidth="1"/>
    <col min="5379" max="5386" width="8.85546875" style="8"/>
    <col min="5387" max="5387" width="10" style="8" customWidth="1"/>
    <col min="5388" max="5632" width="8.85546875" style="8"/>
    <col min="5633" max="5633" width="7.85546875" style="8" customWidth="1"/>
    <col min="5634" max="5634" width="10" style="8" customWidth="1"/>
    <col min="5635" max="5642" width="8.85546875" style="8"/>
    <col min="5643" max="5643" width="10" style="8" customWidth="1"/>
    <col min="5644" max="5888" width="8.85546875" style="8"/>
    <col min="5889" max="5889" width="7.85546875" style="8" customWidth="1"/>
    <col min="5890" max="5890" width="10" style="8" customWidth="1"/>
    <col min="5891" max="5898" width="8.85546875" style="8"/>
    <col min="5899" max="5899" width="10" style="8" customWidth="1"/>
    <col min="5900" max="6144" width="8.85546875" style="8"/>
    <col min="6145" max="6145" width="7.85546875" style="8" customWidth="1"/>
    <col min="6146" max="6146" width="10" style="8" customWidth="1"/>
    <col min="6147" max="6154" width="8.85546875" style="8"/>
    <col min="6155" max="6155" width="10" style="8" customWidth="1"/>
    <col min="6156" max="6400" width="8.85546875" style="8"/>
    <col min="6401" max="6401" width="7.85546875" style="8" customWidth="1"/>
    <col min="6402" max="6402" width="10" style="8" customWidth="1"/>
    <col min="6403" max="6410" width="8.85546875" style="8"/>
    <col min="6411" max="6411" width="10" style="8" customWidth="1"/>
    <col min="6412" max="6656" width="8.85546875" style="8"/>
    <col min="6657" max="6657" width="7.85546875" style="8" customWidth="1"/>
    <col min="6658" max="6658" width="10" style="8" customWidth="1"/>
    <col min="6659" max="6666" width="8.85546875" style="8"/>
    <col min="6667" max="6667" width="10" style="8" customWidth="1"/>
    <col min="6668" max="6912" width="8.85546875" style="8"/>
    <col min="6913" max="6913" width="7.85546875" style="8" customWidth="1"/>
    <col min="6914" max="6914" width="10" style="8" customWidth="1"/>
    <col min="6915" max="6922" width="8.85546875" style="8"/>
    <col min="6923" max="6923" width="10" style="8" customWidth="1"/>
    <col min="6924" max="7168" width="8.85546875" style="8"/>
    <col min="7169" max="7169" width="7.85546875" style="8" customWidth="1"/>
    <col min="7170" max="7170" width="10" style="8" customWidth="1"/>
    <col min="7171" max="7178" width="8.85546875" style="8"/>
    <col min="7179" max="7179" width="10" style="8" customWidth="1"/>
    <col min="7180" max="7424" width="8.85546875" style="8"/>
    <col min="7425" max="7425" width="7.85546875" style="8" customWidth="1"/>
    <col min="7426" max="7426" width="10" style="8" customWidth="1"/>
    <col min="7427" max="7434" width="8.85546875" style="8"/>
    <col min="7435" max="7435" width="10" style="8" customWidth="1"/>
    <col min="7436" max="7680" width="8.85546875" style="8"/>
    <col min="7681" max="7681" width="7.85546875" style="8" customWidth="1"/>
    <col min="7682" max="7682" width="10" style="8" customWidth="1"/>
    <col min="7683" max="7690" width="8.85546875" style="8"/>
    <col min="7691" max="7691" width="10" style="8" customWidth="1"/>
    <col min="7692" max="7936" width="8.85546875" style="8"/>
    <col min="7937" max="7937" width="7.85546875" style="8" customWidth="1"/>
    <col min="7938" max="7938" width="10" style="8" customWidth="1"/>
    <col min="7939" max="7946" width="8.85546875" style="8"/>
    <col min="7947" max="7947" width="10" style="8" customWidth="1"/>
    <col min="7948" max="8192" width="8.85546875" style="8"/>
    <col min="8193" max="8193" width="7.85546875" style="8" customWidth="1"/>
    <col min="8194" max="8194" width="10" style="8" customWidth="1"/>
    <col min="8195" max="8202" width="8.85546875" style="8"/>
    <col min="8203" max="8203" width="10" style="8" customWidth="1"/>
    <col min="8204" max="8448" width="8.85546875" style="8"/>
    <col min="8449" max="8449" width="7.85546875" style="8" customWidth="1"/>
    <col min="8450" max="8450" width="10" style="8" customWidth="1"/>
    <col min="8451" max="8458" width="8.85546875" style="8"/>
    <col min="8459" max="8459" width="10" style="8" customWidth="1"/>
    <col min="8460" max="8704" width="8.85546875" style="8"/>
    <col min="8705" max="8705" width="7.85546875" style="8" customWidth="1"/>
    <col min="8706" max="8706" width="10" style="8" customWidth="1"/>
    <col min="8707" max="8714" width="8.85546875" style="8"/>
    <col min="8715" max="8715" width="10" style="8" customWidth="1"/>
    <col min="8716" max="8960" width="8.85546875" style="8"/>
    <col min="8961" max="8961" width="7.85546875" style="8" customWidth="1"/>
    <col min="8962" max="8962" width="10" style="8" customWidth="1"/>
    <col min="8963" max="8970" width="8.85546875" style="8"/>
    <col min="8971" max="8971" width="10" style="8" customWidth="1"/>
    <col min="8972" max="9216" width="8.85546875" style="8"/>
    <col min="9217" max="9217" width="7.85546875" style="8" customWidth="1"/>
    <col min="9218" max="9218" width="10" style="8" customWidth="1"/>
    <col min="9219" max="9226" width="8.85546875" style="8"/>
    <col min="9227" max="9227" width="10" style="8" customWidth="1"/>
    <col min="9228" max="9472" width="8.85546875" style="8"/>
    <col min="9473" max="9473" width="7.85546875" style="8" customWidth="1"/>
    <col min="9474" max="9474" width="10" style="8" customWidth="1"/>
    <col min="9475" max="9482" width="8.85546875" style="8"/>
    <col min="9483" max="9483" width="10" style="8" customWidth="1"/>
    <col min="9484" max="9728" width="8.85546875" style="8"/>
    <col min="9729" max="9729" width="7.85546875" style="8" customWidth="1"/>
    <col min="9730" max="9730" width="10" style="8" customWidth="1"/>
    <col min="9731" max="9738" width="8.85546875" style="8"/>
    <col min="9739" max="9739" width="10" style="8" customWidth="1"/>
    <col min="9740" max="9984" width="8.85546875" style="8"/>
    <col min="9985" max="9985" width="7.85546875" style="8" customWidth="1"/>
    <col min="9986" max="9986" width="10" style="8" customWidth="1"/>
    <col min="9987" max="9994" width="8.85546875" style="8"/>
    <col min="9995" max="9995" width="10" style="8" customWidth="1"/>
    <col min="9996" max="10240" width="8.85546875" style="8"/>
    <col min="10241" max="10241" width="7.85546875" style="8" customWidth="1"/>
    <col min="10242" max="10242" width="10" style="8" customWidth="1"/>
    <col min="10243" max="10250" width="8.85546875" style="8"/>
    <col min="10251" max="10251" width="10" style="8" customWidth="1"/>
    <col min="10252" max="10496" width="8.85546875" style="8"/>
    <col min="10497" max="10497" width="7.85546875" style="8" customWidth="1"/>
    <col min="10498" max="10498" width="10" style="8" customWidth="1"/>
    <col min="10499" max="10506" width="8.85546875" style="8"/>
    <col min="10507" max="10507" width="10" style="8" customWidth="1"/>
    <col min="10508" max="10752" width="8.85546875" style="8"/>
    <col min="10753" max="10753" width="7.85546875" style="8" customWidth="1"/>
    <col min="10754" max="10754" width="10" style="8" customWidth="1"/>
    <col min="10755" max="10762" width="8.85546875" style="8"/>
    <col min="10763" max="10763" width="10" style="8" customWidth="1"/>
    <col min="10764" max="11008" width="8.85546875" style="8"/>
    <col min="11009" max="11009" width="7.85546875" style="8" customWidth="1"/>
    <col min="11010" max="11010" width="10" style="8" customWidth="1"/>
    <col min="11011" max="11018" width="8.85546875" style="8"/>
    <col min="11019" max="11019" width="10" style="8" customWidth="1"/>
    <col min="11020" max="11264" width="8.85546875" style="8"/>
    <col min="11265" max="11265" width="7.85546875" style="8" customWidth="1"/>
    <col min="11266" max="11266" width="10" style="8" customWidth="1"/>
    <col min="11267" max="11274" width="8.85546875" style="8"/>
    <col min="11275" max="11275" width="10" style="8" customWidth="1"/>
    <col min="11276" max="11520" width="8.85546875" style="8"/>
    <col min="11521" max="11521" width="7.85546875" style="8" customWidth="1"/>
    <col min="11522" max="11522" width="10" style="8" customWidth="1"/>
    <col min="11523" max="11530" width="8.85546875" style="8"/>
    <col min="11531" max="11531" width="10" style="8" customWidth="1"/>
    <col min="11532" max="11776" width="8.85546875" style="8"/>
    <col min="11777" max="11777" width="7.85546875" style="8" customWidth="1"/>
    <col min="11778" max="11778" width="10" style="8" customWidth="1"/>
    <col min="11779" max="11786" width="8.85546875" style="8"/>
    <col min="11787" max="11787" width="10" style="8" customWidth="1"/>
    <col min="11788" max="12032" width="8.85546875" style="8"/>
    <col min="12033" max="12033" width="7.85546875" style="8" customWidth="1"/>
    <col min="12034" max="12034" width="10" style="8" customWidth="1"/>
    <col min="12035" max="12042" width="8.85546875" style="8"/>
    <col min="12043" max="12043" width="10" style="8" customWidth="1"/>
    <col min="12044" max="12288" width="8.85546875" style="8"/>
    <col min="12289" max="12289" width="7.85546875" style="8" customWidth="1"/>
    <col min="12290" max="12290" width="10" style="8" customWidth="1"/>
    <col min="12291" max="12298" width="8.85546875" style="8"/>
    <col min="12299" max="12299" width="10" style="8" customWidth="1"/>
    <col min="12300" max="12544" width="8.85546875" style="8"/>
    <col min="12545" max="12545" width="7.85546875" style="8" customWidth="1"/>
    <col min="12546" max="12546" width="10" style="8" customWidth="1"/>
    <col min="12547" max="12554" width="8.85546875" style="8"/>
    <col min="12555" max="12555" width="10" style="8" customWidth="1"/>
    <col min="12556" max="12800" width="8.85546875" style="8"/>
    <col min="12801" max="12801" width="7.85546875" style="8" customWidth="1"/>
    <col min="12802" max="12802" width="10" style="8" customWidth="1"/>
    <col min="12803" max="12810" width="8.85546875" style="8"/>
    <col min="12811" max="12811" width="10" style="8" customWidth="1"/>
    <col min="12812" max="13056" width="8.85546875" style="8"/>
    <col min="13057" max="13057" width="7.85546875" style="8" customWidth="1"/>
    <col min="13058" max="13058" width="10" style="8" customWidth="1"/>
    <col min="13059" max="13066" width="8.85546875" style="8"/>
    <col min="13067" max="13067" width="10" style="8" customWidth="1"/>
    <col min="13068" max="13312" width="8.85546875" style="8"/>
    <col min="13313" max="13313" width="7.85546875" style="8" customWidth="1"/>
    <col min="13314" max="13314" width="10" style="8" customWidth="1"/>
    <col min="13315" max="13322" width="8.85546875" style="8"/>
    <col min="13323" max="13323" width="10" style="8" customWidth="1"/>
    <col min="13324" max="13568" width="8.85546875" style="8"/>
    <col min="13569" max="13569" width="7.85546875" style="8" customWidth="1"/>
    <col min="13570" max="13570" width="10" style="8" customWidth="1"/>
    <col min="13571" max="13578" width="8.85546875" style="8"/>
    <col min="13579" max="13579" width="10" style="8" customWidth="1"/>
    <col min="13580" max="13824" width="8.85546875" style="8"/>
    <col min="13825" max="13825" width="7.85546875" style="8" customWidth="1"/>
    <col min="13826" max="13826" width="10" style="8" customWidth="1"/>
    <col min="13827" max="13834" width="8.85546875" style="8"/>
    <col min="13835" max="13835" width="10" style="8" customWidth="1"/>
    <col min="13836" max="14080" width="8.85546875" style="8"/>
    <col min="14081" max="14081" width="7.85546875" style="8" customWidth="1"/>
    <col min="14082" max="14082" width="10" style="8" customWidth="1"/>
    <col min="14083" max="14090" width="8.85546875" style="8"/>
    <col min="14091" max="14091" width="10" style="8" customWidth="1"/>
    <col min="14092" max="14336" width="8.85546875" style="8"/>
    <col min="14337" max="14337" width="7.85546875" style="8" customWidth="1"/>
    <col min="14338" max="14338" width="10" style="8" customWidth="1"/>
    <col min="14339" max="14346" width="8.85546875" style="8"/>
    <col min="14347" max="14347" width="10" style="8" customWidth="1"/>
    <col min="14348" max="14592" width="8.85546875" style="8"/>
    <col min="14593" max="14593" width="7.85546875" style="8" customWidth="1"/>
    <col min="14594" max="14594" width="10" style="8" customWidth="1"/>
    <col min="14595" max="14602" width="8.85546875" style="8"/>
    <col min="14603" max="14603" width="10" style="8" customWidth="1"/>
    <col min="14604" max="14848" width="8.85546875" style="8"/>
    <col min="14849" max="14849" width="7.85546875" style="8" customWidth="1"/>
    <col min="14850" max="14850" width="10" style="8" customWidth="1"/>
    <col min="14851" max="14858" width="8.85546875" style="8"/>
    <col min="14859" max="14859" width="10" style="8" customWidth="1"/>
    <col min="14860" max="15104" width="8.85546875" style="8"/>
    <col min="15105" max="15105" width="7.85546875" style="8" customWidth="1"/>
    <col min="15106" max="15106" width="10" style="8" customWidth="1"/>
    <col min="15107" max="15114" width="8.85546875" style="8"/>
    <col min="15115" max="15115" width="10" style="8" customWidth="1"/>
    <col min="15116" max="15360" width="8.85546875" style="8"/>
    <col min="15361" max="15361" width="7.85546875" style="8" customWidth="1"/>
    <col min="15362" max="15362" width="10" style="8" customWidth="1"/>
    <col min="15363" max="15370" width="8.85546875" style="8"/>
    <col min="15371" max="15371" width="10" style="8" customWidth="1"/>
    <col min="15372" max="15616" width="8.85546875" style="8"/>
    <col min="15617" max="15617" width="7.85546875" style="8" customWidth="1"/>
    <col min="15618" max="15618" width="10" style="8" customWidth="1"/>
    <col min="15619" max="15626" width="8.85546875" style="8"/>
    <col min="15627" max="15627" width="10" style="8" customWidth="1"/>
    <col min="15628" max="15872" width="8.85546875" style="8"/>
    <col min="15873" max="15873" width="7.85546875" style="8" customWidth="1"/>
    <col min="15874" max="15874" width="10" style="8" customWidth="1"/>
    <col min="15875" max="15882" width="8.85546875" style="8"/>
    <col min="15883" max="15883" width="10" style="8" customWidth="1"/>
    <col min="15884" max="16128" width="8.85546875" style="8"/>
    <col min="16129" max="16129" width="7.85546875" style="8" customWidth="1"/>
    <col min="16130" max="16130" width="10" style="8" customWidth="1"/>
    <col min="16131" max="16138" width="8.85546875" style="8"/>
    <col min="16139" max="16139" width="10" style="8" customWidth="1"/>
    <col min="16140" max="16384" width="8.85546875" style="8"/>
  </cols>
  <sheetData>
    <row r="1" spans="2:11" x14ac:dyDescent="0.25">
      <c r="B1" s="126"/>
      <c r="C1" s="252" t="s">
        <v>71</v>
      </c>
      <c r="D1" s="252"/>
      <c r="E1" s="252"/>
      <c r="F1" s="252"/>
      <c r="G1" s="252"/>
      <c r="H1" s="252"/>
      <c r="I1" s="252"/>
    </row>
    <row r="2" spans="2:11" x14ac:dyDescent="0.25">
      <c r="B2" s="126"/>
      <c r="C2" s="126"/>
      <c r="E2" s="122"/>
      <c r="F2" s="126"/>
      <c r="G2" s="126"/>
    </row>
    <row r="3" spans="2:11" x14ac:dyDescent="0.25">
      <c r="E3" s="246" t="s">
        <v>62</v>
      </c>
      <c r="F3" s="247"/>
      <c r="G3" s="248"/>
      <c r="I3" s="124"/>
      <c r="J3" s="124"/>
      <c r="K3" s="124"/>
    </row>
    <row r="4" spans="2:11" x14ac:dyDescent="0.25">
      <c r="E4" s="249"/>
      <c r="F4" s="250"/>
      <c r="G4" s="251"/>
      <c r="I4" s="124"/>
      <c r="J4" s="124"/>
      <c r="K4" s="124"/>
    </row>
    <row r="5" spans="2:11" x14ac:dyDescent="0.25">
      <c r="E5" s="123"/>
      <c r="F5" s="123"/>
      <c r="G5" s="123"/>
      <c r="I5" s="123"/>
      <c r="J5" s="123"/>
      <c r="K5" s="123"/>
    </row>
    <row r="8" spans="2:11" ht="24" customHeight="1" x14ac:dyDescent="0.25">
      <c r="E8" s="246" t="s">
        <v>137</v>
      </c>
      <c r="F8" s="247"/>
      <c r="G8" s="248"/>
    </row>
    <row r="9" spans="2:11" ht="32.25" customHeight="1" x14ac:dyDescent="0.25">
      <c r="E9" s="249"/>
      <c r="F9" s="250"/>
      <c r="G9" s="251"/>
    </row>
    <row r="13" spans="2:11" ht="24" customHeight="1" x14ac:dyDescent="0.25">
      <c r="E13" s="246" t="s">
        <v>138</v>
      </c>
      <c r="F13" s="247"/>
      <c r="G13" s="248"/>
    </row>
    <row r="14" spans="2:11" ht="21.75" customHeight="1" x14ac:dyDescent="0.25">
      <c r="E14" s="249"/>
      <c r="F14" s="250"/>
      <c r="G14" s="251"/>
    </row>
    <row r="18" spans="1:15" ht="26.25" customHeight="1" x14ac:dyDescent="0.25">
      <c r="E18" s="246" t="s">
        <v>139</v>
      </c>
      <c r="F18" s="247"/>
      <c r="G18" s="248"/>
      <c r="H18" s="10"/>
      <c r="I18" s="10"/>
      <c r="J18" s="10"/>
      <c r="K18" s="10"/>
    </row>
    <row r="19" spans="1:15" ht="24" customHeight="1" x14ac:dyDescent="0.25">
      <c r="E19" s="249"/>
      <c r="F19" s="250"/>
      <c r="G19" s="251"/>
    </row>
    <row r="23" spans="1:15" ht="18" customHeight="1" x14ac:dyDescent="0.25">
      <c r="E23" s="246" t="s">
        <v>140</v>
      </c>
      <c r="F23" s="247"/>
      <c r="G23" s="248"/>
      <c r="I23" s="124"/>
      <c r="J23" s="124"/>
      <c r="K23" s="124"/>
      <c r="M23" s="127"/>
      <c r="N23" s="127"/>
      <c r="O23" s="127"/>
    </row>
    <row r="24" spans="1:15" ht="21" customHeight="1" x14ac:dyDescent="0.25">
      <c r="A24" s="124"/>
      <c r="B24" s="125"/>
      <c r="E24" s="249"/>
      <c r="F24" s="250"/>
      <c r="G24" s="251"/>
      <c r="I24" s="124"/>
      <c r="J24" s="124"/>
      <c r="K24" s="124"/>
      <c r="L24" s="125"/>
      <c r="M24" s="127"/>
      <c r="N24" s="127"/>
      <c r="O24" s="127"/>
    </row>
    <row r="25" spans="1:15" x14ac:dyDescent="0.25">
      <c r="A25" s="125"/>
      <c r="B25" s="125"/>
      <c r="J25" s="125"/>
      <c r="K25" s="125"/>
      <c r="L25" s="125"/>
    </row>
    <row r="27" spans="1:15" x14ac:dyDescent="0.25">
      <c r="A27" s="124"/>
      <c r="B27" s="125"/>
      <c r="J27" s="124"/>
      <c r="K27" s="124"/>
      <c r="L27" s="125"/>
    </row>
    <row r="28" spans="1:15" ht="21" customHeight="1" x14ac:dyDescent="0.25">
      <c r="E28" s="246" t="s">
        <v>141</v>
      </c>
      <c r="F28" s="247"/>
      <c r="G28" s="248"/>
    </row>
    <row r="29" spans="1:15" ht="26.25" customHeight="1" x14ac:dyDescent="0.25">
      <c r="E29" s="249"/>
      <c r="F29" s="250"/>
      <c r="G29" s="251"/>
    </row>
    <row r="30" spans="1:15" x14ac:dyDescent="0.25">
      <c r="E30" s="128"/>
      <c r="F30" s="128"/>
      <c r="G30" s="128"/>
    </row>
    <row r="31" spans="1:15" x14ac:dyDescent="0.25">
      <c r="E31" s="51"/>
      <c r="F31" s="51"/>
      <c r="G31" s="51"/>
    </row>
    <row r="32" spans="1:15" x14ac:dyDescent="0.25">
      <c r="E32" s="51"/>
      <c r="F32" s="51"/>
      <c r="G32" s="51"/>
    </row>
    <row r="33" spans="5:7" ht="21" customHeight="1" x14ac:dyDescent="0.25">
      <c r="E33" s="231" t="s">
        <v>142</v>
      </c>
      <c r="F33" s="232"/>
      <c r="G33" s="233"/>
    </row>
    <row r="34" spans="5:7" ht="29.25" customHeight="1" x14ac:dyDescent="0.25">
      <c r="E34" s="234"/>
      <c r="F34" s="235"/>
      <c r="G34" s="236"/>
    </row>
    <row r="38" spans="5:7" x14ac:dyDescent="0.25">
      <c r="E38" s="237" t="s">
        <v>73</v>
      </c>
      <c r="F38" s="238"/>
      <c r="G38" s="239"/>
    </row>
    <row r="39" spans="5:7" x14ac:dyDescent="0.25">
      <c r="E39" s="240"/>
      <c r="F39" s="241"/>
      <c r="G39" s="242"/>
    </row>
  </sheetData>
  <mergeCells count="9">
    <mergeCell ref="C1:I1"/>
    <mergeCell ref="E33:G34"/>
    <mergeCell ref="E38:G39"/>
    <mergeCell ref="E28:G29"/>
    <mergeCell ref="E3:G4"/>
    <mergeCell ref="E8:G9"/>
    <mergeCell ref="E13:G14"/>
    <mergeCell ref="E18:G19"/>
    <mergeCell ref="E23:G24"/>
  </mergeCells>
  <pageMargins left="0.511811024" right="0.511811024" top="0.78740157499999996" bottom="0.78740157499999996" header="0.31496062000000002" footer="0.31496062000000002"/>
  <pageSetup paperSize="9" orientation="portrait" horizontalDpi="4294967293" verticalDpi="4294967293"/>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M34"/>
  <sheetViews>
    <sheetView zoomScale="90" zoomScaleNormal="90" zoomScalePageLayoutView="90" workbookViewId="0">
      <selection activeCell="A2" sqref="A2:G2"/>
    </sheetView>
  </sheetViews>
  <sheetFormatPr defaultColWidth="8.85546875" defaultRowHeight="15.75" x14ac:dyDescent="0.25"/>
  <cols>
    <col min="1" max="1" width="11.85546875" style="82" customWidth="1"/>
    <col min="2" max="3" width="6" style="82" customWidth="1"/>
    <col min="4" max="4" width="60.7109375" style="82" customWidth="1"/>
    <col min="5" max="5" width="20.7109375" style="82" customWidth="1"/>
    <col min="6" max="6" width="43.42578125" style="82" bestFit="1" customWidth="1"/>
    <col min="7" max="9" width="5.7109375" style="82" customWidth="1"/>
    <col min="10" max="10" width="39.28515625" style="82" customWidth="1"/>
    <col min="11" max="11" width="34.28515625" style="82" customWidth="1"/>
    <col min="12" max="12" width="37.7109375" style="82" customWidth="1"/>
    <col min="13" max="13" width="5.28515625" style="82" customWidth="1"/>
    <col min="14" max="16384" width="8.85546875" style="82"/>
  </cols>
  <sheetData>
    <row r="2" spans="1:13" ht="15.75" customHeight="1" thickBot="1" x14ac:dyDescent="0.3">
      <c r="A2" s="253" t="s">
        <v>74</v>
      </c>
      <c r="B2" s="253"/>
      <c r="C2" s="253"/>
      <c r="D2" s="253"/>
      <c r="E2" s="253"/>
      <c r="F2" s="253"/>
      <c r="G2" s="253"/>
    </row>
    <row r="3" spans="1:13" x14ac:dyDescent="0.25">
      <c r="B3" s="88"/>
      <c r="C3" s="89"/>
      <c r="D3" s="89"/>
      <c r="E3" s="89"/>
      <c r="F3" s="89"/>
      <c r="G3" s="90"/>
      <c r="H3" s="57"/>
      <c r="I3" s="88"/>
      <c r="J3" s="91"/>
      <c r="K3" s="92"/>
      <c r="L3" s="92"/>
      <c r="M3" s="90"/>
    </row>
    <row r="4" spans="1:13" ht="6.75" customHeight="1" x14ac:dyDescent="0.25">
      <c r="B4" s="87"/>
      <c r="C4" s="57"/>
      <c r="D4" s="57"/>
      <c r="E4" s="57"/>
      <c r="F4" s="57"/>
      <c r="G4" s="93"/>
      <c r="H4" s="57"/>
      <c r="I4" s="87"/>
      <c r="J4" s="94"/>
      <c r="K4" s="10"/>
      <c r="L4" s="10"/>
      <c r="M4" s="93"/>
    </row>
    <row r="5" spans="1:13" x14ac:dyDescent="0.25">
      <c r="B5" s="87"/>
      <c r="C5" s="57"/>
      <c r="D5" s="57"/>
      <c r="E5" s="57"/>
      <c r="F5" s="57"/>
      <c r="G5" s="93"/>
      <c r="H5" s="57"/>
      <c r="I5" s="87"/>
      <c r="J5" s="10"/>
      <c r="K5" s="10"/>
      <c r="L5" s="10"/>
      <c r="M5" s="93"/>
    </row>
    <row r="6" spans="1:13" x14ac:dyDescent="0.25">
      <c r="B6" s="87"/>
      <c r="C6" s="57"/>
      <c r="D6" s="57"/>
      <c r="E6" s="57"/>
      <c r="F6" s="57"/>
      <c r="G6" s="93"/>
      <c r="H6" s="57"/>
      <c r="I6" s="87"/>
      <c r="J6" s="10"/>
      <c r="K6" s="10"/>
      <c r="L6" s="10"/>
      <c r="M6" s="93"/>
    </row>
    <row r="7" spans="1:13" x14ac:dyDescent="0.25">
      <c r="B7" s="87"/>
      <c r="C7" s="57"/>
      <c r="D7" s="57"/>
      <c r="E7" s="57"/>
      <c r="F7" s="57"/>
      <c r="G7" s="93"/>
      <c r="H7" s="57"/>
      <c r="I7" s="87"/>
      <c r="J7" s="10"/>
      <c r="K7" s="10"/>
      <c r="L7" s="10"/>
      <c r="M7" s="93"/>
    </row>
    <row r="8" spans="1:13" ht="31.5" x14ac:dyDescent="0.25">
      <c r="B8" s="87"/>
      <c r="C8" s="57"/>
      <c r="D8" s="95" t="s">
        <v>29</v>
      </c>
      <c r="E8" s="95" t="s">
        <v>30</v>
      </c>
      <c r="F8" s="96" t="s">
        <v>53</v>
      </c>
      <c r="G8" s="93"/>
      <c r="H8" s="57"/>
      <c r="I8" s="87"/>
      <c r="J8" s="97" t="s">
        <v>29</v>
      </c>
      <c r="K8" s="95" t="s">
        <v>30</v>
      </c>
      <c r="L8" s="98" t="s">
        <v>53</v>
      </c>
      <c r="M8" s="93"/>
    </row>
    <row r="9" spans="1:13" ht="18.75" x14ac:dyDescent="0.35">
      <c r="B9" s="87"/>
      <c r="C9" s="57"/>
      <c r="D9" s="99" t="s">
        <v>31</v>
      </c>
      <c r="E9" s="99" t="s">
        <v>32</v>
      </c>
      <c r="F9" s="99"/>
      <c r="G9" s="93"/>
      <c r="H9" s="57"/>
      <c r="I9" s="87"/>
      <c r="J9" s="100" t="s">
        <v>120</v>
      </c>
      <c r="K9" s="100" t="s">
        <v>33</v>
      </c>
      <c r="L9" s="100"/>
      <c r="M9" s="93"/>
    </row>
    <row r="10" spans="1:13" ht="50.25" x14ac:dyDescent="0.25">
      <c r="B10" s="87"/>
      <c r="C10" s="57"/>
      <c r="D10" s="101" t="s">
        <v>34</v>
      </c>
      <c r="E10" s="102" t="s">
        <v>36</v>
      </c>
      <c r="F10" s="102" t="s">
        <v>63</v>
      </c>
      <c r="G10" s="93"/>
      <c r="H10" s="57"/>
      <c r="I10" s="87"/>
      <c r="J10" s="99" t="s">
        <v>121</v>
      </c>
      <c r="K10" s="100" t="s">
        <v>33</v>
      </c>
      <c r="L10" s="100"/>
      <c r="M10" s="93"/>
    </row>
    <row r="11" spans="1:13" ht="63" x14ac:dyDescent="0.25">
      <c r="B11" s="87"/>
      <c r="C11" s="57"/>
      <c r="D11" s="99" t="s">
        <v>35</v>
      </c>
      <c r="E11" s="103" t="s">
        <v>36</v>
      </c>
      <c r="F11" s="104" t="s">
        <v>66</v>
      </c>
      <c r="G11" s="93"/>
      <c r="H11" s="57"/>
      <c r="I11" s="87"/>
      <c r="J11" s="99" t="s">
        <v>122</v>
      </c>
      <c r="K11" s="100" t="s">
        <v>36</v>
      </c>
      <c r="L11" s="99" t="s">
        <v>63</v>
      </c>
      <c r="M11" s="93"/>
    </row>
    <row r="12" spans="1:13" ht="51.75" customHeight="1" x14ac:dyDescent="0.35">
      <c r="B12" s="87"/>
      <c r="C12" s="57"/>
      <c r="D12" s="99" t="s">
        <v>51</v>
      </c>
      <c r="E12" s="105" t="s">
        <v>36</v>
      </c>
      <c r="F12" s="103" t="s">
        <v>67</v>
      </c>
      <c r="G12" s="93"/>
      <c r="H12" s="57"/>
      <c r="I12" s="87"/>
      <c r="J12" s="99" t="s">
        <v>123</v>
      </c>
      <c r="K12" s="100" t="s">
        <v>37</v>
      </c>
      <c r="L12" s="100"/>
      <c r="M12" s="93"/>
    </row>
    <row r="13" spans="1:13" ht="33" customHeight="1" x14ac:dyDescent="0.25">
      <c r="B13" s="87"/>
      <c r="C13" s="57"/>
      <c r="D13" s="99" t="s">
        <v>38</v>
      </c>
      <c r="E13" s="103" t="s">
        <v>39</v>
      </c>
      <c r="F13" s="104" t="s">
        <v>68</v>
      </c>
      <c r="G13" s="93"/>
      <c r="H13" s="57"/>
      <c r="I13" s="87"/>
      <c r="J13" s="10"/>
      <c r="K13" s="10"/>
      <c r="L13" s="10"/>
      <c r="M13" s="93"/>
    </row>
    <row r="14" spans="1:13" ht="29.25" customHeight="1" x14ac:dyDescent="0.25">
      <c r="B14" s="87"/>
      <c r="C14" s="57"/>
      <c r="D14" s="99" t="s">
        <v>40</v>
      </c>
      <c r="E14" s="103" t="s">
        <v>39</v>
      </c>
      <c r="F14" s="104" t="s">
        <v>68</v>
      </c>
      <c r="G14" s="93"/>
      <c r="H14" s="57"/>
      <c r="I14" s="87"/>
      <c r="J14" s="10"/>
      <c r="K14" s="10"/>
      <c r="L14" s="10"/>
      <c r="M14" s="93"/>
    </row>
    <row r="15" spans="1:13" ht="18.75" x14ac:dyDescent="0.35">
      <c r="B15" s="87"/>
      <c r="C15" s="57"/>
      <c r="D15" s="99" t="s">
        <v>124</v>
      </c>
      <c r="E15" s="103" t="s">
        <v>32</v>
      </c>
      <c r="F15" s="99"/>
      <c r="G15" s="93"/>
      <c r="H15" s="57"/>
      <c r="I15" s="87"/>
      <c r="J15" s="10"/>
      <c r="K15" s="10"/>
      <c r="L15" s="10"/>
      <c r="M15" s="93"/>
    </row>
    <row r="16" spans="1:13" ht="48.75" customHeight="1" x14ac:dyDescent="0.25">
      <c r="B16" s="87"/>
      <c r="C16" s="57"/>
      <c r="D16" s="102" t="s">
        <v>41</v>
      </c>
      <c r="E16" s="102" t="s">
        <v>36</v>
      </c>
      <c r="F16" s="102" t="s">
        <v>63</v>
      </c>
      <c r="G16" s="93"/>
      <c r="H16" s="57"/>
      <c r="I16" s="87"/>
      <c r="J16" s="97" t="s">
        <v>29</v>
      </c>
      <c r="K16" s="95" t="s">
        <v>30</v>
      </c>
      <c r="L16" s="98" t="s">
        <v>53</v>
      </c>
      <c r="M16" s="93"/>
    </row>
    <row r="17" spans="2:13" ht="34.5" x14ac:dyDescent="0.25">
      <c r="B17" s="87"/>
      <c r="C17" s="57"/>
      <c r="D17" s="57"/>
      <c r="E17" s="57"/>
      <c r="F17" s="57"/>
      <c r="G17" s="93"/>
      <c r="H17" s="57"/>
      <c r="I17" s="87"/>
      <c r="J17" s="104" t="s">
        <v>125</v>
      </c>
      <c r="K17" s="100" t="s">
        <v>33</v>
      </c>
      <c r="L17" s="100"/>
      <c r="M17" s="93"/>
    </row>
    <row r="18" spans="2:13" ht="31.5" x14ac:dyDescent="0.25">
      <c r="B18" s="87"/>
      <c r="C18" s="57"/>
      <c r="D18" s="95" t="s">
        <v>29</v>
      </c>
      <c r="E18" s="95" t="s">
        <v>30</v>
      </c>
      <c r="F18" s="96" t="s">
        <v>53</v>
      </c>
      <c r="G18" s="93"/>
      <c r="H18" s="57"/>
      <c r="I18" s="87"/>
      <c r="J18" s="106" t="s">
        <v>42</v>
      </c>
      <c r="K18" s="107" t="s">
        <v>39</v>
      </c>
      <c r="L18" s="107" t="s">
        <v>65</v>
      </c>
      <c r="M18" s="93"/>
    </row>
    <row r="19" spans="2:13" ht="44.25" customHeight="1" x14ac:dyDescent="0.25">
      <c r="B19" s="87"/>
      <c r="C19" s="57"/>
      <c r="D19" s="99" t="s">
        <v>43</v>
      </c>
      <c r="E19" s="103" t="s">
        <v>33</v>
      </c>
      <c r="F19" s="99"/>
      <c r="G19" s="93"/>
      <c r="H19" s="57"/>
      <c r="I19" s="87"/>
      <c r="J19" s="108" t="s">
        <v>44</v>
      </c>
      <c r="K19" s="107" t="s">
        <v>39</v>
      </c>
      <c r="L19" s="102" t="s">
        <v>69</v>
      </c>
      <c r="M19" s="93"/>
    </row>
    <row r="20" spans="2:13" ht="18.75" x14ac:dyDescent="0.35">
      <c r="B20" s="87"/>
      <c r="C20" s="57"/>
      <c r="D20" s="101" t="s">
        <v>126</v>
      </c>
      <c r="E20" s="71" t="s">
        <v>39</v>
      </c>
      <c r="F20" s="99" t="s">
        <v>52</v>
      </c>
      <c r="G20" s="93"/>
      <c r="H20" s="57"/>
      <c r="I20" s="87"/>
      <c r="J20" s="109" t="s">
        <v>127</v>
      </c>
      <c r="K20" s="100" t="s">
        <v>45</v>
      </c>
      <c r="L20" s="99" t="s">
        <v>63</v>
      </c>
      <c r="M20" s="93"/>
    </row>
    <row r="21" spans="2:13" ht="63" x14ac:dyDescent="0.25">
      <c r="B21" s="87"/>
      <c r="C21" s="57"/>
      <c r="D21" s="102" t="s">
        <v>46</v>
      </c>
      <c r="E21" s="102" t="s">
        <v>36</v>
      </c>
      <c r="F21" s="104" t="s">
        <v>66</v>
      </c>
      <c r="G21" s="93"/>
      <c r="H21" s="57"/>
      <c r="I21" s="87"/>
      <c r="J21" s="109" t="s">
        <v>128</v>
      </c>
      <c r="K21" s="100" t="s">
        <v>45</v>
      </c>
      <c r="L21" s="99" t="s">
        <v>63</v>
      </c>
      <c r="M21" s="93"/>
    </row>
    <row r="22" spans="2:13" ht="50.25" x14ac:dyDescent="0.25">
      <c r="B22" s="87"/>
      <c r="C22" s="57"/>
      <c r="D22" s="102" t="s">
        <v>47</v>
      </c>
      <c r="E22" s="102" t="s">
        <v>39</v>
      </c>
      <c r="F22" s="102" t="s">
        <v>63</v>
      </c>
      <c r="G22" s="93"/>
      <c r="H22" s="57"/>
      <c r="I22" s="87"/>
      <c r="J22" s="104" t="s">
        <v>129</v>
      </c>
      <c r="K22" s="100" t="s">
        <v>45</v>
      </c>
      <c r="L22" s="99" t="s">
        <v>63</v>
      </c>
      <c r="M22" s="93"/>
    </row>
    <row r="23" spans="2:13" s="113" customFormat="1" ht="63" x14ac:dyDescent="0.25">
      <c r="B23" s="110"/>
      <c r="C23" s="71"/>
      <c r="D23" s="111" t="s">
        <v>48</v>
      </c>
      <c r="E23" s="111" t="s">
        <v>36</v>
      </c>
      <c r="F23" s="104" t="s">
        <v>66</v>
      </c>
      <c r="G23" s="112"/>
      <c r="H23" s="71"/>
      <c r="I23" s="110"/>
      <c r="J23" s="109" t="s">
        <v>130</v>
      </c>
      <c r="K23" s="100" t="s">
        <v>45</v>
      </c>
      <c r="L23" s="99" t="s">
        <v>63</v>
      </c>
      <c r="M23" s="112"/>
    </row>
    <row r="24" spans="2:13" s="113" customFormat="1" ht="26.25" customHeight="1" thickBot="1" x14ac:dyDescent="0.3">
      <c r="B24" s="110"/>
      <c r="C24" s="71"/>
      <c r="D24" s="57"/>
      <c r="E24" s="57"/>
      <c r="F24" s="57"/>
      <c r="G24" s="112"/>
      <c r="H24" s="71"/>
      <c r="I24" s="114"/>
      <c r="J24" s="115"/>
      <c r="K24" s="116"/>
      <c r="L24" s="116"/>
      <c r="M24" s="117"/>
    </row>
    <row r="25" spans="2:13" s="113" customFormat="1" ht="18.75" x14ac:dyDescent="0.35">
      <c r="B25" s="110"/>
      <c r="C25" s="71"/>
      <c r="D25" s="118"/>
      <c r="E25" s="118"/>
      <c r="F25" s="57"/>
      <c r="G25" s="112"/>
      <c r="H25" s="71"/>
    </row>
    <row r="26" spans="2:13" ht="18.75" x14ac:dyDescent="0.35">
      <c r="B26" s="87"/>
      <c r="C26" s="57"/>
      <c r="D26" s="118"/>
      <c r="E26" s="57"/>
      <c r="F26" s="57"/>
      <c r="G26" s="93"/>
      <c r="H26" s="57"/>
    </row>
    <row r="27" spans="2:13" ht="31.5" x14ac:dyDescent="0.25">
      <c r="B27" s="87"/>
      <c r="C27" s="57"/>
      <c r="D27" s="95" t="s">
        <v>29</v>
      </c>
      <c r="E27" s="95" t="s">
        <v>30</v>
      </c>
      <c r="F27" s="96" t="s">
        <v>53</v>
      </c>
      <c r="G27" s="93"/>
      <c r="H27" s="57"/>
    </row>
    <row r="28" spans="2:13" ht="18.75" x14ac:dyDescent="0.35">
      <c r="B28" s="87"/>
      <c r="C28" s="57"/>
      <c r="D28" s="99" t="s">
        <v>124</v>
      </c>
      <c r="E28" s="103" t="s">
        <v>33</v>
      </c>
      <c r="F28" s="99"/>
      <c r="G28" s="93"/>
      <c r="H28" s="57"/>
    </row>
    <row r="29" spans="2:13" ht="47.25" x14ac:dyDescent="0.25">
      <c r="B29" s="87"/>
      <c r="C29" s="57"/>
      <c r="D29" s="101" t="s">
        <v>40</v>
      </c>
      <c r="E29" s="101" t="s">
        <v>39</v>
      </c>
      <c r="F29" s="99" t="s">
        <v>64</v>
      </c>
      <c r="G29" s="93"/>
      <c r="H29" s="57"/>
    </row>
    <row r="30" spans="2:13" ht="31.5" x14ac:dyDescent="0.25">
      <c r="B30" s="87"/>
      <c r="C30" s="57"/>
      <c r="D30" s="103" t="s">
        <v>131</v>
      </c>
      <c r="E30" s="103" t="s">
        <v>36</v>
      </c>
      <c r="F30" s="103" t="s">
        <v>67</v>
      </c>
      <c r="G30" s="93"/>
      <c r="H30" s="57"/>
    </row>
    <row r="31" spans="2:13" ht="63" x14ac:dyDescent="0.25">
      <c r="B31" s="87"/>
      <c r="C31" s="57"/>
      <c r="D31" s="103" t="s">
        <v>132</v>
      </c>
      <c r="E31" s="103" t="s">
        <v>36</v>
      </c>
      <c r="F31" s="104" t="s">
        <v>66</v>
      </c>
      <c r="G31" s="93"/>
      <c r="H31" s="57"/>
    </row>
    <row r="32" spans="2:13" ht="16.5" thickBot="1" x14ac:dyDescent="0.3">
      <c r="B32" s="119"/>
      <c r="C32" s="120"/>
      <c r="D32" s="120"/>
      <c r="E32" s="120"/>
      <c r="F32" s="120"/>
      <c r="G32" s="121"/>
      <c r="H32" s="57"/>
    </row>
    <row r="33" spans="8:8" x14ac:dyDescent="0.25">
      <c r="H33" s="57"/>
    </row>
    <row r="34" spans="8:8" x14ac:dyDescent="0.25">
      <c r="H34" s="57"/>
    </row>
  </sheetData>
  <mergeCells count="1">
    <mergeCell ref="A2:G2"/>
  </mergeCells>
  <pageMargins left="0.25" right="0.25" top="0.75" bottom="0.75" header="0.3" footer="0.3"/>
  <pageSetup paperSize="9" scale="86" fitToHeight="0" orientation="landscape" horizontalDpi="300"/>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Introduction</vt:lpstr>
      <vt:lpstr>Description</vt:lpstr>
      <vt:lpstr>Summary</vt:lpstr>
      <vt:lpstr>Final results - CH4</vt:lpstr>
      <vt:lpstr>Final Results - N2O</vt:lpstr>
      <vt:lpstr>flowsheet for CH4 emissions</vt:lpstr>
      <vt:lpstr>flowsheet for N2O emissions</vt:lpstr>
      <vt:lpstr>IPCC Methodology</vt:lpstr>
      <vt:lpstr>'IPCC Methodology'!Print_Area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Prathyusha</dc:creator>
  <cp:lastModifiedBy>PRIYA</cp:lastModifiedBy>
  <dcterms:created xsi:type="dcterms:W3CDTF">2016-05-16T09:49:39Z</dcterms:created>
  <dcterms:modified xsi:type="dcterms:W3CDTF">2019-09-11T07:05:35Z</dcterms:modified>
</cp:coreProperties>
</file>